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540" windowWidth="27495" windowHeight="14505"/>
  </bookViews>
  <sheets>
    <sheet name="сводка" sheetId="6" r:id="rId1"/>
  </sheets>
  <calcPr calcId="145621"/>
</workbook>
</file>

<file path=xl/calcChain.xml><?xml version="1.0" encoding="utf-8"?>
<calcChain xmlns="http://schemas.openxmlformats.org/spreadsheetml/2006/main">
  <c r="F157" i="6" l="1"/>
  <c r="G157" i="6" s="1"/>
  <c r="H142" i="6"/>
  <c r="G142" i="6"/>
  <c r="H141" i="6"/>
  <c r="G141" i="6"/>
  <c r="H140" i="6"/>
  <c r="G140" i="6"/>
  <c r="H139" i="6"/>
  <c r="G139" i="6"/>
  <c r="H138" i="6"/>
  <c r="G138" i="6"/>
  <c r="H137" i="6"/>
  <c r="G137" i="6"/>
  <c r="H136" i="6"/>
  <c r="G136" i="6"/>
  <c r="H135" i="6"/>
  <c r="G135" i="6"/>
  <c r="F132" i="6"/>
  <c r="G132" i="6" s="1"/>
  <c r="F131" i="6"/>
  <c r="H131" i="6" s="1"/>
  <c r="F130" i="6"/>
  <c r="G130" i="6" s="1"/>
  <c r="F129" i="6"/>
  <c r="H129" i="6" s="1"/>
  <c r="F128" i="6"/>
  <c r="G128" i="6" s="1"/>
  <c r="F127" i="6"/>
  <c r="H127" i="6" s="1"/>
  <c r="F126" i="6"/>
  <c r="G126" i="6" s="1"/>
  <c r="G125" i="6"/>
  <c r="F125" i="6"/>
  <c r="H125" i="6" s="1"/>
  <c r="F122" i="6"/>
  <c r="G122" i="6" s="1"/>
  <c r="F119" i="6"/>
  <c r="G119" i="6" s="1"/>
  <c r="F117" i="6"/>
  <c r="G117" i="6" s="1"/>
  <c r="F113" i="6"/>
  <c r="G113" i="6" s="1"/>
  <c r="F111" i="6"/>
  <c r="G111" i="6" s="1"/>
  <c r="H157" i="6" l="1"/>
  <c r="G129" i="6"/>
  <c r="G127" i="6"/>
  <c r="G131" i="6"/>
  <c r="H126" i="6"/>
  <c r="H128" i="6"/>
  <c r="H130" i="6"/>
  <c r="H132" i="6"/>
  <c r="H122" i="6"/>
  <c r="H119" i="6"/>
  <c r="H117" i="6"/>
  <c r="H113" i="6"/>
  <c r="H111" i="6"/>
  <c r="F167" i="6"/>
  <c r="H167" i="6" s="1"/>
  <c r="D167" i="6"/>
  <c r="F106" i="6"/>
  <c r="F166" i="6"/>
  <c r="F165" i="6"/>
  <c r="F164" i="6"/>
  <c r="F163" i="6"/>
  <c r="F162" i="6"/>
  <c r="F161" i="6"/>
  <c r="F160" i="6"/>
  <c r="F159" i="6"/>
  <c r="F158" i="6"/>
  <c r="F156" i="6"/>
  <c r="F155" i="6"/>
  <c r="F154" i="6"/>
  <c r="F153" i="6"/>
  <c r="F152" i="6"/>
  <c r="F151" i="6"/>
  <c r="F150" i="6"/>
  <c r="F149" i="6"/>
  <c r="F148" i="6"/>
  <c r="F147" i="6"/>
  <c r="F146" i="6"/>
  <c r="F145" i="6"/>
  <c r="F144" i="6"/>
  <c r="F143" i="6"/>
  <c r="F134" i="6"/>
  <c r="F133" i="6"/>
  <c r="F124" i="6"/>
  <c r="F123" i="6"/>
  <c r="F121" i="6"/>
  <c r="F120" i="6"/>
  <c r="F118" i="6"/>
  <c r="F116" i="6"/>
  <c r="F115" i="6"/>
  <c r="F114" i="6"/>
  <c r="F112" i="6"/>
  <c r="F110" i="6"/>
  <c r="F109" i="6"/>
  <c r="F108" i="6"/>
  <c r="F107"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 r="F76" i="6"/>
  <c r="F75" i="6"/>
  <c r="F74" i="6"/>
  <c r="F73" i="6"/>
  <c r="F72" i="6"/>
  <c r="F71" i="6"/>
  <c r="F70" i="6"/>
  <c r="F69" i="6"/>
  <c r="F68" i="6"/>
  <c r="F67" i="6"/>
  <c r="F66" i="6"/>
  <c r="F65" i="6"/>
  <c r="F64" i="6"/>
  <c r="F63" i="6"/>
  <c r="F62" i="6"/>
  <c r="F61" i="6"/>
  <c r="F60" i="6"/>
  <c r="F59" i="6"/>
  <c r="F58" i="6"/>
  <c r="F57" i="6"/>
  <c r="F56" i="6"/>
  <c r="F55" i="6"/>
  <c r="F54" i="6"/>
  <c r="F53" i="6"/>
  <c r="F52" i="6"/>
  <c r="F51" i="6"/>
  <c r="F50" i="6"/>
  <c r="F49" i="6"/>
  <c r="F48" i="6"/>
  <c r="F47"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5" i="6"/>
  <c r="D166" i="6"/>
  <c r="D165" i="6"/>
  <c r="D164" i="6"/>
  <c r="D163" i="6"/>
  <c r="D162" i="6"/>
  <c r="D161" i="6"/>
  <c r="D160" i="6"/>
  <c r="D159" i="6"/>
  <c r="D156" i="6"/>
  <c r="D155" i="6"/>
  <c r="D154" i="6"/>
  <c r="D153" i="6"/>
  <c r="D152" i="6"/>
  <c r="D151" i="6"/>
  <c r="D150" i="6"/>
  <c r="D149" i="6"/>
  <c r="D148" i="6"/>
  <c r="D147" i="6"/>
  <c r="D146" i="6"/>
  <c r="D145" i="6"/>
  <c r="D144" i="6"/>
  <c r="D143" i="6"/>
  <c r="D134" i="6"/>
  <c r="D133" i="6"/>
  <c r="D124" i="6"/>
  <c r="D121" i="6"/>
  <c r="D118" i="6"/>
  <c r="D115" i="6"/>
  <c r="D112" i="6"/>
  <c r="D109" i="6"/>
  <c r="D108" i="6"/>
  <c r="D107" i="6"/>
  <c r="D106" i="6"/>
  <c r="D105" i="6"/>
  <c r="D104" i="6"/>
  <c r="D103" i="6"/>
  <c r="D102" i="6"/>
  <c r="D101" i="6"/>
  <c r="D100" i="6"/>
  <c r="D99" i="6"/>
  <c r="D98" i="6"/>
  <c r="D97" i="6"/>
  <c r="D96" i="6"/>
  <c r="D95" i="6"/>
  <c r="D94" i="6"/>
  <c r="D93" i="6"/>
  <c r="D92" i="6"/>
  <c r="D91" i="6"/>
  <c r="D90" i="6"/>
  <c r="D89" i="6"/>
  <c r="D88" i="6"/>
  <c r="D87" i="6"/>
  <c r="D86" i="6"/>
  <c r="D85" i="6"/>
  <c r="D84" i="6"/>
  <c r="D83" i="6"/>
  <c r="D82" i="6"/>
  <c r="D81" i="6"/>
  <c r="D80" i="6"/>
  <c r="D79" i="6"/>
  <c r="D78" i="6"/>
  <c r="D77"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5" i="6"/>
  <c r="E46" i="6"/>
  <c r="F46" i="6" s="1"/>
  <c r="C46" i="6"/>
  <c r="D46" i="6" s="1"/>
  <c r="E6" i="6"/>
  <c r="F6" i="6" s="1"/>
  <c r="C6" i="6"/>
  <c r="D6" i="6" s="1"/>
  <c r="H153" i="6" l="1"/>
  <c r="H71" i="6"/>
  <c r="H81" i="6"/>
  <c r="G83" i="6"/>
  <c r="H85" i="6"/>
  <c r="H87" i="6"/>
  <c r="H93" i="6"/>
  <c r="H103" i="6"/>
  <c r="H161" i="6"/>
  <c r="H163" i="6"/>
  <c r="H165" i="6"/>
  <c r="G153" i="6"/>
  <c r="H101" i="6"/>
  <c r="H105" i="6"/>
  <c r="H147" i="6"/>
  <c r="G8" i="6"/>
  <c r="G10" i="6"/>
  <c r="G55" i="6"/>
  <c r="G57" i="6"/>
  <c r="G59" i="6"/>
  <c r="G61" i="6"/>
  <c r="H65" i="6"/>
  <c r="H67" i="6"/>
  <c r="H70" i="6"/>
  <c r="H72" i="6"/>
  <c r="G74" i="6"/>
  <c r="G76" i="6"/>
  <c r="G78" i="6"/>
  <c r="G80" i="6"/>
  <c r="H84" i="6"/>
  <c r="G90" i="6"/>
  <c r="H92" i="6"/>
  <c r="H94" i="6"/>
  <c r="G98" i="6"/>
  <c r="H133" i="6"/>
  <c r="H144" i="6"/>
  <c r="G5" i="6"/>
  <c r="H57" i="6"/>
  <c r="G7" i="6"/>
  <c r="G9" i="6"/>
  <c r="G11" i="6"/>
  <c r="H13" i="6"/>
  <c r="G15" i="6"/>
  <c r="H17" i="6"/>
  <c r="G19" i="6"/>
  <c r="H21" i="6"/>
  <c r="G23" i="6"/>
  <c r="H25" i="6"/>
  <c r="H27" i="6"/>
  <c r="H29" i="6"/>
  <c r="G31" i="6"/>
  <c r="G33" i="6"/>
  <c r="H35" i="6"/>
  <c r="H37" i="6"/>
  <c r="G39" i="6"/>
  <c r="H41" i="6"/>
  <c r="G43" i="6"/>
  <c r="H45" i="6"/>
  <c r="H48" i="6"/>
  <c r="G50" i="6"/>
  <c r="H52" i="6"/>
  <c r="G54" i="6"/>
  <c r="G60" i="6"/>
  <c r="G62" i="6"/>
  <c r="H68" i="6"/>
  <c r="H6" i="6"/>
  <c r="G6" i="6"/>
  <c r="H102" i="6"/>
  <c r="G102" i="6"/>
  <c r="H107" i="6"/>
  <c r="H109" i="6"/>
  <c r="H115" i="6"/>
  <c r="H121" i="6"/>
  <c r="H124" i="6"/>
  <c r="H146" i="6"/>
  <c r="G146" i="6"/>
  <c r="H148" i="6"/>
  <c r="G148" i="6"/>
  <c r="H152" i="6"/>
  <c r="H154" i="6"/>
  <c r="G154" i="6"/>
  <c r="H156" i="6"/>
  <c r="H159" i="6"/>
  <c r="G13" i="6"/>
  <c r="G17" i="6"/>
  <c r="G21" i="6"/>
  <c r="G25" i="6"/>
  <c r="G35" i="6"/>
  <c r="G41" i="6"/>
  <c r="G48" i="6"/>
  <c r="G52" i="6"/>
  <c r="G72" i="6"/>
  <c r="G103" i="6"/>
  <c r="G133" i="6"/>
  <c r="G163" i="6"/>
  <c r="H5" i="6"/>
  <c r="H9" i="6"/>
  <c r="H15" i="6"/>
  <c r="H19" i="6"/>
  <c r="H23" i="6"/>
  <c r="H33" i="6"/>
  <c r="H39" i="6"/>
  <c r="H43" i="6"/>
  <c r="H50" i="6"/>
  <c r="H54" i="6"/>
  <c r="H60" i="6"/>
  <c r="H80" i="6"/>
  <c r="H98" i="6"/>
  <c r="H106" i="6"/>
  <c r="G106" i="6"/>
  <c r="H11" i="6"/>
  <c r="H56" i="6"/>
  <c r="H58" i="6"/>
  <c r="G64" i="6"/>
  <c r="G66" i="6"/>
  <c r="H82" i="6"/>
  <c r="H86" i="6"/>
  <c r="H88" i="6"/>
  <c r="H8" i="6"/>
  <c r="H12" i="6"/>
  <c r="G12" i="6"/>
  <c r="H14" i="6"/>
  <c r="G14" i="6"/>
  <c r="H16" i="6"/>
  <c r="G16" i="6"/>
  <c r="H18" i="6"/>
  <c r="G18" i="6"/>
  <c r="H20" i="6"/>
  <c r="G20" i="6"/>
  <c r="H22" i="6"/>
  <c r="G22" i="6"/>
  <c r="H24" i="6"/>
  <c r="G24" i="6"/>
  <c r="H26" i="6"/>
  <c r="G26" i="6"/>
  <c r="H28" i="6"/>
  <c r="G28" i="6"/>
  <c r="G30" i="6"/>
  <c r="H32" i="6"/>
  <c r="G32" i="6"/>
  <c r="H34" i="6"/>
  <c r="G34" i="6"/>
  <c r="H36" i="6"/>
  <c r="G36" i="6"/>
  <c r="G38" i="6"/>
  <c r="H40" i="6"/>
  <c r="G40" i="6"/>
  <c r="H42" i="6"/>
  <c r="G42" i="6"/>
  <c r="G44" i="6"/>
  <c r="H47" i="6"/>
  <c r="G47" i="6"/>
  <c r="H49" i="6"/>
  <c r="G49" i="6"/>
  <c r="H51" i="6"/>
  <c r="G51" i="6"/>
  <c r="H53" i="6"/>
  <c r="G53" i="6"/>
  <c r="H55" i="6"/>
  <c r="H59" i="6"/>
  <c r="H61" i="6"/>
  <c r="H63" i="6"/>
  <c r="G67" i="6"/>
  <c r="G69" i="6"/>
  <c r="G71" i="6"/>
  <c r="G73" i="6"/>
  <c r="H75" i="6"/>
  <c r="H77" i="6"/>
  <c r="H79" i="6"/>
  <c r="H83" i="6"/>
  <c r="H89" i="6"/>
  <c r="G91" i="6"/>
  <c r="G93" i="6"/>
  <c r="G95" i="6"/>
  <c r="H97" i="6"/>
  <c r="H99" i="6"/>
  <c r="H108" i="6"/>
  <c r="H110" i="6"/>
  <c r="H114" i="6"/>
  <c r="H116" i="6"/>
  <c r="H120" i="6"/>
  <c r="H123" i="6"/>
  <c r="H134" i="6"/>
  <c r="G134" i="6"/>
  <c r="H143" i="6"/>
  <c r="G143" i="6"/>
  <c r="H145" i="6"/>
  <c r="G149" i="6"/>
  <c r="G151" i="6"/>
  <c r="G155" i="6"/>
  <c r="G158" i="6"/>
  <c r="G160" i="6"/>
  <c r="H162" i="6"/>
  <c r="G162" i="6"/>
  <c r="H164" i="6"/>
  <c r="G164" i="6"/>
  <c r="H166" i="6"/>
  <c r="G166" i="6"/>
  <c r="G27" i="6"/>
  <c r="G63" i="6"/>
  <c r="G70" i="6"/>
  <c r="G79" i="6"/>
  <c r="G92" i="6"/>
  <c r="G101" i="6"/>
  <c r="G105" i="6"/>
  <c r="G147" i="6"/>
  <c r="G161" i="6"/>
  <c r="G165" i="6"/>
  <c r="H7" i="6"/>
  <c r="H31" i="6"/>
  <c r="H62" i="6"/>
  <c r="H69" i="6"/>
  <c r="H73" i="6"/>
  <c r="H91" i="6"/>
  <c r="H95" i="6"/>
  <c r="G96" i="6"/>
  <c r="H96" i="6"/>
  <c r="G100" i="6"/>
  <c r="H100" i="6"/>
  <c r="H104" i="6"/>
  <c r="G104" i="6"/>
  <c r="H112" i="6"/>
  <c r="H118" i="6"/>
  <c r="H150" i="6"/>
  <c r="G68" i="6"/>
  <c r="G94" i="6"/>
  <c r="G144" i="6"/>
  <c r="G167" i="6"/>
  <c r="G86" i="6"/>
  <c r="G88" i="6"/>
  <c r="G85" i="6"/>
  <c r="G87" i="6"/>
  <c r="G81" i="6"/>
  <c r="G82" i="6"/>
  <c r="G65" i="6"/>
  <c r="H64" i="6"/>
  <c r="H66" i="6"/>
  <c r="G56" i="6"/>
  <c r="G58" i="6"/>
  <c r="H10" i="6"/>
  <c r="H155" i="6"/>
  <c r="H158" i="6"/>
  <c r="H160" i="6"/>
  <c r="G156" i="6"/>
  <c r="G159" i="6"/>
  <c r="G150" i="6"/>
  <c r="G152" i="6"/>
  <c r="H149" i="6"/>
  <c r="H151" i="6"/>
  <c r="G145" i="6"/>
  <c r="G108" i="6"/>
  <c r="G110" i="6"/>
  <c r="G114" i="6"/>
  <c r="G116" i="6"/>
  <c r="G120" i="6"/>
  <c r="G123" i="6"/>
  <c r="G107" i="6"/>
  <c r="G109" i="6"/>
  <c r="G112" i="6"/>
  <c r="G115" i="6"/>
  <c r="G118" i="6"/>
  <c r="G121" i="6"/>
  <c r="G124" i="6"/>
  <c r="G46" i="6"/>
  <c r="H46" i="6"/>
  <c r="G97" i="6"/>
  <c r="G99" i="6"/>
  <c r="G89" i="6"/>
  <c r="H90" i="6"/>
  <c r="G84" i="6"/>
  <c r="G75" i="6"/>
  <c r="G77" i="6"/>
  <c r="H74" i="6"/>
  <c r="H76" i="6"/>
  <c r="H78" i="6"/>
  <c r="G45" i="6"/>
  <c r="H44" i="6"/>
  <c r="G37" i="6"/>
  <c r="H38" i="6"/>
  <c r="G29" i="6"/>
  <c r="H30" i="6"/>
</calcChain>
</file>

<file path=xl/sharedStrings.xml><?xml version="1.0" encoding="utf-8"?>
<sst xmlns="http://schemas.openxmlformats.org/spreadsheetml/2006/main" count="333" uniqueCount="307">
  <si>
    <t>Утвержденные бюджетные назначения</t>
  </si>
  <si>
    <t>Исполнено</t>
  </si>
  <si>
    <t>Доходы бюджета - всего</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</si>
  <si>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</si>
  <si>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</si>
  <si>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</si>
  <si>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</si>
  <si>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</si>
  <si>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</si>
  <si>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</si>
  <si>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</si>
  <si>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</si>
  <si>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</si>
  <si>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</si>
  <si>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</si>
  <si>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</si>
  <si>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</si>
  <si>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</si>
  <si>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</si>
  <si>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</si>
  <si>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</si>
  <si>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</si>
  <si>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</si>
  <si>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</si>
  <si>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</si>
  <si>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</si>
  <si>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</si>
  <si>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</si>
  <si>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</si>
  <si>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</si>
  <si>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</si>
  <si>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</si>
  <si>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</si>
  <si>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</si>
  <si>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</si>
  <si>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</si>
  <si>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</si>
  <si>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</si>
  <si>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</si>
  <si>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</si>
  <si>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</si>
  <si>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</si>
  <si>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</si>
  <si>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</si>
  <si>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</si>
  <si>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</si>
  <si>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</si>
  <si>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</si>
  <si>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Единый сельскохозяйственный налог</t>
  </si>
  <si>
    <t xml:space="preserve"> 000 1050300001 0000 110</t>
  </si>
  <si>
    <t xml:space="preserve"> 000 1050301001 0000 110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</si>
  <si>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</si>
  <si>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</si>
  <si>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муниципальных округов</t>
  </si>
  <si>
    <t xml:space="preserve"> 000 1050406002 0000 110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</si>
  <si>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</si>
  <si>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</si>
  <si>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</si>
  <si>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</si>
  <si>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</si>
  <si>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000 1060102014 0000 110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</si>
  <si>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</si>
  <si>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</si>
  <si>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</si>
  <si>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</si>
  <si>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муниципальных округов</t>
  </si>
  <si>
    <t xml:space="preserve"> 000 1060603214 0000 110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</si>
  <si>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</si>
  <si>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</si>
  <si>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муниципальных округов</t>
  </si>
  <si>
    <t xml:space="preserve"> 000 1060604214 0000 110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</si>
  <si>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</si>
  <si>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</si>
  <si>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</si>
  <si>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</si>
  <si>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</si>
  <si>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</si>
  <si>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</si>
  <si>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</si>
  <si>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выдачу разрешения на установку рекламной конструкции</t>
  </si>
  <si>
    <t xml:space="preserve"> 000 1080715001 0000 110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</si>
  <si>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</si>
  <si>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</si>
  <si>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</si>
  <si>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</si>
  <si>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</si>
  <si>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</si>
  <si>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</si>
  <si>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000 1110501214 0000 120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</si>
  <si>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</si>
  <si>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</si>
  <si>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</si>
  <si>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000 1110502414 0000 120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</si>
  <si>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</si>
  <si>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</si>
  <si>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муниципальных округов (за исключением земельных участков)</t>
  </si>
  <si>
    <t xml:space="preserve"> 000 1110507414 0000 120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</si>
  <si>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</si>
  <si>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</si>
  <si>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</si>
  <si>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</si>
  <si>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</si>
  <si>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000 1110531214 0000 120</t>
  </si>
  <si>
    <t xml:space="preserve">  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</si>
  <si>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000 1110532600 0000 120</t>
  </si>
  <si>
    <t xml:space="preserve">  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муниципальных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</si>
  <si>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000 1110532614 0000 120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</si>
  <si>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</si>
  <si>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</si>
  <si>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</si>
  <si>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</si>
  <si>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</si>
  <si>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000 1110904414 0000 120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</si>
  <si>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</si>
  <si>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</si>
  <si>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</si>
  <si>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</si>
  <si>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</si>
  <si>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</si>
  <si>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муниципальных округов</t>
  </si>
  <si>
    <t xml:space="preserve"> 000 1130199414 0000 130</t>
  </si>
  <si>
    <t xml:space="preserve">  Доходы от компенсации затрат государства</t>
  </si>
  <si>
    <t xml:space="preserve"> 000 1130200000 0000 130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</si>
  <si>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</si>
  <si>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</si>
  <si>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муниципальных округов</t>
  </si>
  <si>
    <t xml:space="preserve"> 000 1130299414 0000 130</t>
  </si>
  <si>
    <t xml:space="preserve">  ДОХОДЫ ОТ ПРОДАЖИ МАТЕРИАЛЬНЫХ И НЕМАТЕРИАЛЬНЫХ АКТИВОВ</t>
  </si>
  <si>
    <t xml:space="preserve"> 000 1140000000 0000 000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</si>
  <si>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</si>
  <si>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</si>
  <si>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</si>
  <si>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</si>
  <si>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</si>
  <si>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000 1140601214 0000 430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</si>
  <si>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</si>
  <si>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</si>
  <si>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</si>
  <si>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</si>
  <si>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</si>
  <si>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000 1140631214 0000 430</t>
  </si>
  <si>
    <t xml:space="preserve">  Доходы от приватизации имущества, находящегося в государственной и муниципальной собственности</t>
  </si>
  <si>
    <t xml:space="preserve"> 000 1141300000 0000 000</t>
  </si>
  <si>
    <t xml:space="preserve">  Доходы от приватизации имущества, находящегося в собственности муниципальных округов, в части приватизации нефинансовых активов имущества казны</t>
  </si>
  <si>
    <t xml:space="preserve"> 000 1141304014 0000 410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</si>
  <si>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</si>
  <si>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</si>
  <si>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</si>
  <si>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</si>
  <si>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</si>
  <si>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</si>
  <si>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</si>
  <si>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</si>
  <si>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</si>
  <si>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</si>
  <si>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</si>
  <si>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 000 1160107401 0000 140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</si>
  <si>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</si>
  <si>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</si>
  <si>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</si>
  <si>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 xml:space="preserve"> 000 1160115401 0000 140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</si>
  <si>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</si>
  <si>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</si>
  <si>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</si>
  <si>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</si>
  <si>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</si>
  <si>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</si>
  <si>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</si>
  <si>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</si>
  <si>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</si>
  <si>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</si>
  <si>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</si>
  <si>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</si>
  <si>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</si>
  <si>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</si>
  <si>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</si>
  <si>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</si>
  <si>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</si>
  <si>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 xml:space="preserve"> 000 1160709014 0000 140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</si>
  <si>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</si>
  <si>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</si>
  <si>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</si>
  <si>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</si>
  <si>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 xml:space="preserve">  ПРОЧИЕ НЕНАЛОГОВЫЕ ДОХОДЫ</t>
  </si>
  <si>
    <t xml:space="preserve"> 000 1170000000 0000 000</t>
  </si>
  <si>
    <t xml:space="preserve">  Инициативные платежи</t>
  </si>
  <si>
    <t xml:space="preserve"> 000 1171500000 0000 150</t>
  </si>
  <si>
    <t xml:space="preserve">  Инициативные платежи, зачисляемые в бюджеты муниципальных округов</t>
  </si>
  <si>
    <t xml:space="preserve"> 000 1171502014 0000 150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</si>
  <si>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</si>
  <si>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</si>
  <si>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</si>
  <si>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</si>
  <si>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</si>
  <si>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</si>
  <si>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</si>
  <si>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</si>
  <si>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</si>
  <si>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</si>
  <si>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софинансирование капитальных вложений в объекты муниципальной собственности</t>
  </si>
  <si>
    <t xml:space="preserve"> 000 2022007700 0000 150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</si>
  <si>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</si>
  <si>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</si>
  <si>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на поддержку отрасли культуры</t>
  </si>
  <si>
    <t xml:space="preserve"> 000 2022551900 0000 150</t>
  </si>
  <si>
    <t xml:space="preserve">  Субсидии бюджетам на реализацию программ формирования современной городской среды</t>
  </si>
  <si>
    <t xml:space="preserve"> 000 2022555500 0000 150</t>
  </si>
  <si>
    <t xml:space="preserve">  Субсидии бюджетам на обеспечение комплексного развития сельских территорий</t>
  </si>
  <si>
    <t xml:space="preserve"> 000 2022557600 0000 150</t>
  </si>
  <si>
    <t xml:space="preserve">  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</si>
  <si>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</si>
  <si>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 xml:space="preserve">  Прочие субсидии</t>
  </si>
  <si>
    <t xml:space="preserve"> 000 2022999900 0000 150</t>
  </si>
  <si>
    <t xml:space="preserve">  Субвенции бюджетам бюджетной системы Российской Федерации</t>
  </si>
  <si>
    <t xml:space="preserve"> 000 2023000000 0000 150</t>
  </si>
  <si>
    <t xml:space="preserve">  Субвенции местным бюджетам на выполнение передаваемых полномочий субъектов Российской Федерации</t>
  </si>
  <si>
    <t xml:space="preserve"> 000 2023002400 0000 150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</si>
  <si>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</si>
  <si>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000 2023002900 0000 150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</si>
  <si>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</si>
  <si>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000 2023508200 0000 150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</si>
  <si>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</si>
  <si>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</si>
  <si>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</si>
  <si>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</si>
  <si>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</si>
  <si>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000 2023530300 0000 150</t>
  </si>
  <si>
    <t xml:space="preserve">  Единая субвенция местным бюджетам</t>
  </si>
  <si>
    <t xml:space="preserve"> 000 2023999800 0000 150</t>
  </si>
  <si>
    <t xml:space="preserve">  Иные межбюджетные трансферты</t>
  </si>
  <si>
    <t xml:space="preserve"> 000 2024000000 0000 150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</si>
  <si>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</si>
  <si>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</si>
  <si>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Прочие межбюджетные трансферты, передаваемые бюджетам</t>
  </si>
  <si>
    <t xml:space="preserve"> 000 2024999900 0000 150</t>
  </si>
  <si>
    <t xml:space="preserve">  ПРОЧИЕ БЕЗВОЗМЕЗДНЫЕ ПОСТУПЛЕНИЯ</t>
  </si>
  <si>
    <t xml:space="preserve"> 000 2070000000 0000 000</t>
  </si>
  <si>
    <t xml:space="preserve">  Прочие безвозмездные поступления в бюджеты муниципальных округов</t>
  </si>
  <si>
    <t xml:space="preserve"> 000 2070400014 0000 150</t>
  </si>
  <si>
    <t xml:space="preserve"> 000 2070405014 0000 150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</si>
  <si>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</si>
  <si>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</si>
  <si>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</si>
  <si>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000 2190000014 0000 150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</si>
  <si>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</si>
  <si>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000 2196001014 0000 150</t>
  </si>
  <si>
    <t xml:space="preserve">  НАЛОГОВЫЕ ДОХОДЫ</t>
  </si>
  <si>
    <t xml:space="preserve">  НЕНАЛОГОВЫЕ ДОХОДЫ</t>
  </si>
  <si>
    <t>Код дохода</t>
  </si>
  <si>
    <t>Наименование</t>
  </si>
  <si>
    <t>%          исполне  ния</t>
  </si>
  <si>
    <t>Отклонения        (+, -)</t>
  </si>
  <si>
    <t>Уточненный план на 2026г.</t>
  </si>
  <si>
    <t>Исполнено на 01.02.2026</t>
  </si>
  <si>
    <t>Ед. изм.: тыс. руб.</t>
  </si>
  <si>
    <t>АНАЛИЗ ИСПОЛНЕНИЯ  БЮДЖЕТА ВОЗНЕСЕНСКОГО МУНИЦИПАЛЬНОГО ОКРУГА на 01.02.2026 Г.</t>
  </si>
  <si>
    <t>Дотации на выравнивание бюджетной обеспеченности</t>
  </si>
  <si>
    <t xml:space="preserve"> 000 2021500114 0220 150</t>
  </si>
  <si>
    <t xml:space="preserve"> 000 2022007714 0220 150</t>
  </si>
  <si>
    <t>Субсидии на реализацию мероприятий в рамках адресной инвестиционной программы</t>
  </si>
  <si>
    <t xml:space="preserve"> 000 2022530414 0110 150</t>
  </si>
  <si>
    <t xml:space="preserve"> 000 2022530414 0220 150</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</si>
  <si>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федерального бюджета</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</si>
  <si>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областного бюджета</t>
  </si>
  <si>
    <t xml:space="preserve"> 000 2022551914 0110 150</t>
  </si>
  <si>
    <t xml:space="preserve"> 000 2022551914 0220 150</t>
  </si>
  <si>
    <t>Субсидии на поддержку отрасли культуры за счет средств федерального бюджета</t>
  </si>
  <si>
    <t>Субсидии на поддержку отрасли культуры за счет средств областного бюджета</t>
  </si>
  <si>
    <t xml:space="preserve"> 000 2022555514 0110 150</t>
  </si>
  <si>
    <t xml:space="preserve"> 000 2022555514 0220 150</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</si>
  <si>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федерального бюджета</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</si>
  <si>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областного бюджета</t>
  </si>
  <si>
    <t xml:space="preserve"> 000 2022557614 0110 150</t>
  </si>
  <si>
    <t xml:space="preserve"> 000 2022557614 0220 150</t>
  </si>
  <si>
    <t>Субсидии на реализацию мероприятий по благоустройству сельских территорий за счет средств федерального бюджета</t>
  </si>
  <si>
    <t>Субсидии на реализацию мероприятий по благоустройству сельских территорий за счет средств областного бюджета</t>
  </si>
  <si>
    <t xml:space="preserve"> 000 2022757614 0110 150</t>
  </si>
  <si>
    <t xml:space="preserve"> 000 2022757614 0220 150</t>
  </si>
  <si>
    <t>Субсидии на реализацию проектов комплексного развития сельских территорий (сельских агломераций) за счет средств федерального бюджета</t>
  </si>
  <si>
    <t>Субсидии на реализацию проектов комплексного развития сельских территорий (сельских агломераций) за счет средств областного бюджета</t>
  </si>
  <si>
    <t xml:space="preserve"> 000 2022999914 0220 150</t>
  </si>
  <si>
    <t>Субсидии на оказание частичной финансовой поддержки окружных печатных средств массовой информации</t>
  </si>
  <si>
    <t>Субсидии на реализацию мероприятий по исполнению требований к антитеррористической защищенности объектов образования</t>
  </si>
  <si>
    <t>Субсидии на реализацию мероприятий по финансовому обеспечению бесплатным двухразовым питанием обучающихся с ограниченными возможностями здоровья, не проживающих в муниципальных организациях, осуществляющих образовательную деятельность, в части финансирования стоимости набора продуктов для организации питания</t>
  </si>
  <si>
    <t>Субсидии на разработку проектной документации на ликвидацию (рекультивацию) свалок отходов</t>
  </si>
  <si>
    <t>Субсидии на создание (обустройство) контейнерных площадок</t>
  </si>
  <si>
    <t>Субсидии на приобретение контейнеров и (или) бункеров</t>
  </si>
  <si>
    <t>Субсидии на дополнительное финансовое обеспечение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t>
  </si>
  <si>
    <t xml:space="preserve"> 000 2023002414 0220 150</t>
  </si>
  <si>
    <t xml:space="preserve"> 000 2023002914 0220 150</t>
  </si>
  <si>
    <t>Субвенции на осуществление выплаты компенсации части родительской платы за присмотр и уход за ребенком в государственных, муниципальных и частных образовательных организациях, реализующих образовательную программу дошкольного образования, в том числе обеспечение организации выплаты компенсации части родительской платы</t>
  </si>
  <si>
    <t xml:space="preserve"> 000 2023508214 0220 150</t>
  </si>
  <si>
    <t>Субвенции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за счет средств областного бюджета</t>
  </si>
  <si>
    <t xml:space="preserve"> 000 2023511814 0110 150</t>
  </si>
  <si>
    <t>Субвенции на осуществление полномочий по первичному воинскому учету органами местного самоуправления поселений, муниципальных и городских округов</t>
  </si>
  <si>
    <t xml:space="preserve"> 000 2023512014 0110 150</t>
  </si>
  <si>
    <t>Субвенции на реализацию переданных исполнительно- распорядительным органам муниципальных образований Нижегородской области государственных полномочий по составлению ( изменению,дополнению) списков кандидатов в присяжные заседатели федеральных судов общей юрисдикции в Российской Федерации</t>
  </si>
  <si>
    <t xml:space="preserve"> 000 2023530314 0110 150</t>
  </si>
  <si>
    <t>Субвенции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t>
  </si>
  <si>
    <t xml:space="preserve"> 000 2023999814 0220 150</t>
  </si>
  <si>
    <t>Единая субвенция</t>
  </si>
  <si>
    <t xml:space="preserve"> 000 2024517914 0110 150</t>
  </si>
  <si>
    <t xml:space="preserve"> 000 2024517914 0220 150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</si>
  <si>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федерального бюджета</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</si>
  <si>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областного бюджета</t>
  </si>
  <si>
    <t xml:space="preserve"> 000 2024999914 0220 150</t>
  </si>
  <si>
    <t>Иные межбюджетные трансферты областного бюджета на финансовое обеспечение деятельности центров образования цифрового и гуманитарного профилей "Точка роста"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</si>
</sst>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0.0"/>
    <numFmt numFmtId="166" formatCode="?"/>
  </numFmts>
  <fonts count="21">
    <font>
      <sz val="11"/>
      <name val="DejaVu Sans"/>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DejaVu Sans"/>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sz val="8"/>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11"/>
      <color rgb="FF000000"/>
      <name val="DejaVu Sans"/>
      <family val="2"/>
      <charset val="204"/>
      <scheme val="minor"/>
    </font>
    <font>
      <sz val="10"/>
      <color rgb="FF000000"/>
      <name val="Arial"/>
      <family val="2"/>
      <charset val="204"/>
    </font>
    <font>
      <sz val="11"/>
      <name val="DejaVu Sans"/>
      <family val="2"/>
      <scheme val="minor"/>
    </font>
    <font>
      <b/>
      <sz val="10"/>
      <color theme="1"/>
      <name val="Arial"/>
      <family val="2"/>
      <charset val="204"/>
    </font>
    <font>
      <sz val="8"/>
      <name val="Arial"/>
      <family val="2"/>
      <charset val="204"/>
    </font>
    <font>
      <b/>
      <sz val="9"/>
      <color theme="1"/>
      <name val="Arial"/>
      <family val="2"/>
      <charset val="204"/>
    </font>
    <font>
      <sz val="9"/>
      <name val="Arial"/>
      <family val="2"/>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63">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hair">
        <color indexed="64"/>
      </left>
      <right style="hair">
        <color indexed="64"/>
      </right>
      <top style="hair">
        <color indexed="64"/>
      </top>
      <bottom style="hair">
        <color indexed="64"/>
      </bottom>
      <diagonal/>
    </border>
  </borders>
  <cellStyleXfs count="186">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cellStyleXfs>
  <cellXfs count="57">
    <xf numFmtId="0" fontId="0" fillId="0" borderId="0" xfId="0"/>
    <xf numFmtId="0" fontId="0" fillId="0" borderId="0" xfId="0" applyProtection="1">
      <protection locked="0"/>
    </xf>
    <xf numFmtId="0" fontId="4" fillId="0" borderId="1" xfId="5" applyNumberFormat="1" applyProtection="1"/>
    <xf numFmtId="0" fontId="5" fillId="0" borderId="1" xfId="7" applyNumberFormat="1" applyProtection="1"/>
    <xf numFmtId="0" fontId="7" fillId="0" borderId="1" xfId="19" applyNumberFormat="1" applyProtection="1"/>
    <xf numFmtId="49" fontId="7" fillId="0" borderId="1" xfId="23" applyNumberFormat="1" applyProtection="1"/>
    <xf numFmtId="0" fontId="7" fillId="2" borderId="1" xfId="59" applyNumberFormat="1" applyProtection="1"/>
    <xf numFmtId="4" fontId="1" fillId="0" borderId="16" xfId="42" applyNumberFormat="1" applyFont="1" applyProtection="1">
      <alignment horizontal="right"/>
    </xf>
    <xf numFmtId="49" fontId="1" fillId="0" borderId="16" xfId="55" applyNumberFormat="1" applyFont="1" applyProtection="1">
      <alignment horizontal="center"/>
    </xf>
    <xf numFmtId="0" fontId="4" fillId="0" borderId="1" xfId="5" applyNumberFormat="1" applyAlignment="1" applyProtection="1"/>
    <xf numFmtId="0" fontId="1" fillId="0" borderId="1" xfId="1" applyNumberFormat="1" applyAlignment="1" applyProtection="1"/>
    <xf numFmtId="0" fontId="1" fillId="0" borderId="22" xfId="53" applyNumberFormat="1" applyFont="1" applyAlignment="1" applyProtection="1">
      <alignment wrapText="1"/>
    </xf>
    <xf numFmtId="0" fontId="7" fillId="0" borderId="1" xfId="19" applyNumberFormat="1" applyAlignment="1" applyProtection="1"/>
    <xf numFmtId="0" fontId="0" fillId="0" borderId="0" xfId="0" applyAlignment="1" applyProtection="1">
      <protection locked="0"/>
    </xf>
    <xf numFmtId="165" fontId="4" fillId="0" borderId="1" xfId="5" applyNumberFormat="1" applyFont="1" applyProtection="1"/>
    <xf numFmtId="165" fontId="7" fillId="0" borderId="1" xfId="23" applyNumberFormat="1" applyFont="1" applyProtection="1"/>
    <xf numFmtId="165" fontId="7" fillId="0" borderId="16" xfId="42" applyNumberFormat="1" applyFont="1" applyProtection="1">
      <alignment horizontal="right"/>
    </xf>
    <xf numFmtId="165" fontId="7" fillId="2" borderId="1" xfId="59" applyNumberFormat="1" applyFont="1" applyProtection="1"/>
    <xf numFmtId="165" fontId="0" fillId="0" borderId="0" xfId="0" applyNumberFormat="1" applyFont="1" applyProtection="1">
      <protection locked="0"/>
    </xf>
    <xf numFmtId="0" fontId="17" fillId="0" borderId="16" xfId="0" applyFont="1" applyBorder="1" applyAlignment="1">
      <alignment horizontal="center" vertical="top" wrapText="1"/>
    </xf>
    <xf numFmtId="49" fontId="4" fillId="0" borderId="16" xfId="35" applyNumberFormat="1" applyFont="1" applyAlignment="1" applyProtection="1">
      <alignment horizontal="center" vertical="center" wrapText="1"/>
    </xf>
    <xf numFmtId="165" fontId="17" fillId="0" borderId="16" xfId="0" applyNumberFormat="1" applyFont="1" applyBorder="1" applyAlignment="1">
      <alignment horizontal="center" vertical="top" wrapText="1"/>
    </xf>
    <xf numFmtId="165" fontId="1" fillId="0" borderId="16" xfId="42" applyNumberFormat="1" applyFont="1" applyProtection="1">
      <alignment horizontal="right"/>
    </xf>
    <xf numFmtId="165" fontId="7" fillId="0" borderId="27" xfId="42" applyNumberFormat="1" applyFont="1" applyBorder="1" applyProtection="1">
      <alignment horizontal="right"/>
    </xf>
    <xf numFmtId="0" fontId="18" fillId="0" borderId="0" xfId="0" applyFont="1"/>
    <xf numFmtId="4" fontId="1" fillId="0" borderId="17" xfId="42" applyNumberFormat="1" applyFont="1" applyBorder="1" applyProtection="1">
      <alignment horizontal="right"/>
    </xf>
    <xf numFmtId="49" fontId="1" fillId="0" borderId="60" xfId="55" applyNumberFormat="1" applyFont="1" applyBorder="1" applyProtection="1">
      <alignment horizontal="center"/>
    </xf>
    <xf numFmtId="0" fontId="1" fillId="0" borderId="60" xfId="53" applyNumberFormat="1" applyFont="1" applyBorder="1" applyAlignment="1" applyProtection="1">
      <alignment wrapText="1"/>
    </xf>
    <xf numFmtId="4" fontId="1" fillId="0" borderId="60" xfId="42" applyNumberFormat="1" applyFont="1" applyBorder="1" applyProtection="1">
      <alignment horizontal="right"/>
    </xf>
    <xf numFmtId="165" fontId="1" fillId="0" borderId="60" xfId="42" applyNumberFormat="1" applyFont="1" applyBorder="1" applyProtection="1">
      <alignment horizontal="right"/>
    </xf>
    <xf numFmtId="165" fontId="7" fillId="0" borderId="60" xfId="42" applyNumberFormat="1" applyFont="1" applyBorder="1" applyProtection="1">
      <alignment horizontal="right"/>
    </xf>
    <xf numFmtId="0" fontId="1" fillId="0" borderId="60" xfId="39" applyNumberFormat="1" applyFont="1" applyBorder="1" applyAlignment="1" applyProtection="1">
      <alignment wrapText="1"/>
    </xf>
    <xf numFmtId="49" fontId="7" fillId="0" borderId="16" xfId="55" applyNumberFormat="1" applyFont="1" applyProtection="1">
      <alignment horizontal="center"/>
    </xf>
    <xf numFmtId="0" fontId="7" fillId="0" borderId="22" xfId="53" applyNumberFormat="1" applyFont="1" applyAlignment="1" applyProtection="1">
      <alignment wrapText="1"/>
    </xf>
    <xf numFmtId="4" fontId="7" fillId="0" borderId="16" xfId="42" applyNumberFormat="1" applyFont="1" applyProtection="1">
      <alignment horizontal="right"/>
    </xf>
    <xf numFmtId="49" fontId="7" fillId="0" borderId="27" xfId="55" applyNumberFormat="1" applyFont="1" applyBorder="1" applyProtection="1">
      <alignment horizontal="center"/>
    </xf>
    <xf numFmtId="0" fontId="7" fillId="0" borderId="39" xfId="53" applyNumberFormat="1" applyFont="1" applyBorder="1" applyAlignment="1" applyProtection="1">
      <alignment wrapText="1"/>
    </xf>
    <xf numFmtId="4" fontId="7" fillId="0" borderId="27" xfId="42" applyNumberFormat="1" applyFont="1" applyBorder="1" applyProtection="1">
      <alignment horizontal="right"/>
    </xf>
    <xf numFmtId="49" fontId="7" fillId="0" borderId="60" xfId="55" applyNumberFormat="1" applyFont="1" applyBorder="1" applyProtection="1">
      <alignment horizontal="center"/>
    </xf>
    <xf numFmtId="0" fontId="7" fillId="0" borderId="60" xfId="53" applyNumberFormat="1" applyFont="1" applyBorder="1" applyAlignment="1" applyProtection="1">
      <alignment wrapText="1"/>
    </xf>
    <xf numFmtId="4" fontId="7" fillId="0" borderId="60" xfId="42" applyNumberFormat="1" applyFont="1" applyBorder="1" applyProtection="1">
      <alignment horizontal="right"/>
    </xf>
    <xf numFmtId="4" fontId="7" fillId="0" borderId="17" xfId="42" applyNumberFormat="1" applyFont="1" applyBorder="1" applyProtection="1">
      <alignment horizontal="right"/>
    </xf>
    <xf numFmtId="4" fontId="7" fillId="0" borderId="61" xfId="42" applyNumberFormat="1" applyFont="1" applyBorder="1" applyProtection="1">
      <alignment horizontal="right"/>
    </xf>
    <xf numFmtId="0" fontId="7" fillId="0" borderId="60" xfId="57" applyNumberFormat="1" applyFont="1" applyBorder="1" applyProtection="1"/>
    <xf numFmtId="0" fontId="19" fillId="0" borderId="0" xfId="0" applyFont="1" applyAlignment="1">
      <alignment horizontal="center"/>
    </xf>
    <xf numFmtId="0" fontId="20" fillId="0" borderId="0" xfId="0" applyFont="1" applyAlignment="1">
      <alignment horizontal="center"/>
    </xf>
    <xf numFmtId="49" fontId="18" fillId="0" borderId="62" xfId="0" applyNumberFormat="1" applyFont="1" applyBorder="1" applyAlignment="1" applyProtection="1">
      <alignment horizontal="left" vertical="center" wrapText="1"/>
    </xf>
    <xf numFmtId="49" fontId="7" fillId="0" borderId="24" xfId="55" applyNumberFormat="1" applyFont="1" applyBorder="1" applyProtection="1">
      <alignment horizontal="center"/>
    </xf>
    <xf numFmtId="0" fontId="7" fillId="0" borderId="33" xfId="53" applyNumberFormat="1" applyFont="1" applyBorder="1" applyAlignment="1" applyProtection="1">
      <alignment wrapText="1"/>
    </xf>
    <xf numFmtId="49" fontId="18" fillId="0" borderId="60" xfId="0" applyNumberFormat="1" applyFont="1" applyBorder="1" applyAlignment="1" applyProtection="1">
      <alignment horizontal="left" vertical="center" wrapText="1"/>
    </xf>
    <xf numFmtId="49" fontId="18" fillId="0" borderId="60" xfId="0" applyNumberFormat="1" applyFont="1" applyBorder="1" applyAlignment="1" applyProtection="1">
      <alignment horizontal="left" wrapText="1"/>
    </xf>
    <xf numFmtId="49" fontId="18" fillId="0" borderId="60" xfId="0" applyNumberFormat="1" applyFont="1" applyBorder="1" applyAlignment="1" applyProtection="1">
      <alignment wrapText="1"/>
    </xf>
    <xf numFmtId="0" fontId="7" fillId="0" borderId="59" xfId="53" applyNumberFormat="1" applyFont="1" applyBorder="1" applyAlignment="1" applyProtection="1">
      <alignment wrapText="1"/>
    </xf>
    <xf numFmtId="166" fontId="18" fillId="0" borderId="62" xfId="0" applyNumberFormat="1" applyFont="1" applyBorder="1" applyAlignment="1" applyProtection="1">
      <alignment horizontal="left" vertical="center" wrapText="1"/>
    </xf>
    <xf numFmtId="166" fontId="18" fillId="0" borderId="60" xfId="0" applyNumberFormat="1" applyFont="1" applyBorder="1" applyAlignment="1" applyProtection="1">
      <alignment horizontal="left" vertical="center" wrapText="1"/>
    </xf>
    <xf numFmtId="4" fontId="7" fillId="0" borderId="12" xfId="42" applyNumberFormat="1" applyFont="1" applyBorder="1" applyProtection="1">
      <alignment horizontal="right"/>
    </xf>
    <xf numFmtId="4" fontId="18" fillId="0" borderId="60" xfId="0" applyNumberFormat="1" applyFont="1" applyBorder="1" applyAlignment="1" applyProtection="1">
      <alignment horizontal="right" vertical="center" wrapText="1"/>
    </xf>
  </cellXfs>
  <cellStyles count="186">
    <cellStyle name="br" xfId="181"/>
    <cellStyle name="col" xfId="180"/>
    <cellStyle name="style0" xfId="182"/>
    <cellStyle name="td" xfId="183"/>
    <cellStyle name="tr" xfId="179"/>
    <cellStyle name="xl100" xfId="64"/>
    <cellStyle name="xl101" xfId="69"/>
    <cellStyle name="xl102" xfId="79"/>
    <cellStyle name="xl103" xfId="83"/>
    <cellStyle name="xl104" xfId="91"/>
    <cellStyle name="xl105" xfId="86"/>
    <cellStyle name="xl106" xfId="94"/>
    <cellStyle name="xl107" xfId="97"/>
    <cellStyle name="xl108" xfId="81"/>
    <cellStyle name="xl109" xfId="84"/>
    <cellStyle name="xl110" xfId="92"/>
    <cellStyle name="xl111" xfId="96"/>
    <cellStyle name="xl112" xfId="82"/>
    <cellStyle name="xl113" xfId="85"/>
    <cellStyle name="xl114" xfId="87"/>
    <cellStyle name="xl115" xfId="93"/>
    <cellStyle name="xl116" xfId="88"/>
    <cellStyle name="xl117" xfId="95"/>
    <cellStyle name="xl118" xfId="89"/>
    <cellStyle name="xl119" xfId="90"/>
    <cellStyle name="xl120" xfId="99"/>
    <cellStyle name="xl121" xfId="123"/>
    <cellStyle name="xl122" xfId="127"/>
    <cellStyle name="xl123" xfId="131"/>
    <cellStyle name="xl124" xfId="148"/>
    <cellStyle name="xl125" xfId="150"/>
    <cellStyle name="xl126" xfId="151"/>
    <cellStyle name="xl127" xfId="98"/>
    <cellStyle name="xl128" xfId="156"/>
    <cellStyle name="xl129" xfId="174"/>
    <cellStyle name="xl130" xfId="177"/>
    <cellStyle name="xl131" xfId="100"/>
    <cellStyle name="xl132" xfId="104"/>
    <cellStyle name="xl133" xfId="107"/>
    <cellStyle name="xl134" xfId="109"/>
    <cellStyle name="xl135" xfId="114"/>
    <cellStyle name="xl136" xfId="116"/>
    <cellStyle name="xl137" xfId="118"/>
    <cellStyle name="xl138" xfId="119"/>
    <cellStyle name="xl139" xfId="124"/>
    <cellStyle name="xl140" xfId="128"/>
    <cellStyle name="xl141" xfId="132"/>
    <cellStyle name="xl142" xfId="136"/>
    <cellStyle name="xl143" xfId="139"/>
    <cellStyle name="xl144" xfId="142"/>
    <cellStyle name="xl145" xfId="144"/>
    <cellStyle name="xl146" xfId="145"/>
    <cellStyle name="xl147" xfId="157"/>
    <cellStyle name="xl148" xfId="105"/>
    <cellStyle name="xl149" xfId="108"/>
    <cellStyle name="xl150" xfId="110"/>
    <cellStyle name="xl151" xfId="115"/>
    <cellStyle name="xl152" xfId="117"/>
    <cellStyle name="xl153" xfId="120"/>
    <cellStyle name="xl154" xfId="125"/>
    <cellStyle name="xl155" xfId="129"/>
    <cellStyle name="xl156" xfId="133"/>
    <cellStyle name="xl157" xfId="135"/>
    <cellStyle name="xl158" xfId="137"/>
    <cellStyle name="xl159" xfId="146"/>
    <cellStyle name="xl160" xfId="153"/>
    <cellStyle name="xl161" xfId="158"/>
    <cellStyle name="xl162" xfId="159"/>
    <cellStyle name="xl163" xfId="160"/>
    <cellStyle name="xl164" xfId="161"/>
    <cellStyle name="xl165" xfId="162"/>
    <cellStyle name="xl166" xfId="163"/>
    <cellStyle name="xl167" xfId="164"/>
    <cellStyle name="xl168" xfId="165"/>
    <cellStyle name="xl169" xfId="166"/>
    <cellStyle name="xl170" xfId="167"/>
    <cellStyle name="xl171" xfId="168"/>
    <cellStyle name="xl172" xfId="103"/>
    <cellStyle name="xl173" xfId="111"/>
    <cellStyle name="xl174" xfId="121"/>
    <cellStyle name="xl175" xfId="126"/>
    <cellStyle name="xl176" xfId="130"/>
    <cellStyle name="xl177" xfId="134"/>
    <cellStyle name="xl178" xfId="149"/>
    <cellStyle name="xl179" xfId="112"/>
    <cellStyle name="xl180" xfId="154"/>
    <cellStyle name="xl181" xfId="169"/>
    <cellStyle name="xl182" xfId="172"/>
    <cellStyle name="xl183" xfId="175"/>
    <cellStyle name="xl184" xfId="178"/>
    <cellStyle name="xl185" xfId="170"/>
    <cellStyle name="xl186" xfId="173"/>
    <cellStyle name="xl187" xfId="171"/>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2" xfId="1"/>
    <cellStyle name="xl23" xfId="8"/>
    <cellStyle name="xl24" xfId="12"/>
    <cellStyle name="xl25" xfId="19"/>
    <cellStyle name="xl26" xfId="7"/>
    <cellStyle name="xl27" xfId="5"/>
    <cellStyle name="xl28" xfId="35"/>
    <cellStyle name="xl29" xfId="39"/>
    <cellStyle name="xl30" xfId="46"/>
    <cellStyle name="xl31" xfId="53"/>
    <cellStyle name="xl32" xfId="185"/>
    <cellStyle name="xl33" xfId="13"/>
    <cellStyle name="xl34" xfId="30"/>
    <cellStyle name="xl35" xfId="40"/>
    <cellStyle name="xl36" xfId="47"/>
    <cellStyle name="xl37" xfId="54"/>
    <cellStyle name="xl38" xfId="57"/>
    <cellStyle name="xl39" xfId="31"/>
    <cellStyle name="xl40" xfId="23"/>
    <cellStyle name="xl41" xfId="41"/>
    <cellStyle name="xl42" xfId="48"/>
    <cellStyle name="xl43" xfId="55"/>
    <cellStyle name="xl44" xfId="37"/>
    <cellStyle name="xl45" xfId="38"/>
    <cellStyle name="xl46" xfId="42"/>
    <cellStyle name="xl47" xfId="59"/>
    <cellStyle name="xl48" xfId="2"/>
    <cellStyle name="xl49" xfId="20"/>
    <cellStyle name="xl50" xfId="26"/>
    <cellStyle name="xl51" xfId="28"/>
    <cellStyle name="xl52" xfId="9"/>
    <cellStyle name="xl53" xfId="14"/>
    <cellStyle name="xl54" xfId="21"/>
    <cellStyle name="xl55" xfId="3"/>
    <cellStyle name="xl56" xfId="34"/>
    <cellStyle name="xl57" xfId="10"/>
    <cellStyle name="xl58" xfId="15"/>
    <cellStyle name="xl59" xfId="22"/>
    <cellStyle name="xl60" xfId="25"/>
    <cellStyle name="xl61" xfId="27"/>
    <cellStyle name="xl62" xfId="29"/>
    <cellStyle name="xl63" xfId="32"/>
    <cellStyle name="xl64" xfId="33"/>
    <cellStyle name="xl65" xfId="4"/>
    <cellStyle name="xl66" xfId="11"/>
    <cellStyle name="xl67" xfId="16"/>
    <cellStyle name="xl68" xfId="43"/>
    <cellStyle name="xl69" xfId="6"/>
    <cellStyle name="xl70" xfId="17"/>
    <cellStyle name="xl71" xfId="24"/>
    <cellStyle name="xl72" xfId="36"/>
    <cellStyle name="xl73" xfId="44"/>
    <cellStyle name="xl74" xfId="49"/>
    <cellStyle name="xl75" xfId="56"/>
    <cellStyle name="xl76" xfId="58"/>
    <cellStyle name="xl77" xfId="18"/>
    <cellStyle name="xl78" xfId="45"/>
    <cellStyle name="xl79" xfId="50"/>
    <cellStyle name="xl80" xfId="51"/>
    <cellStyle name="xl81" xfId="52"/>
    <cellStyle name="xl82" xfId="60"/>
    <cellStyle name="xl83" xfId="62"/>
    <cellStyle name="xl84" xfId="65"/>
    <cellStyle name="xl85" xfId="72"/>
    <cellStyle name="xl86" xfId="74"/>
    <cellStyle name="xl87" xfId="61"/>
    <cellStyle name="xl88" xfId="70"/>
    <cellStyle name="xl89" xfId="73"/>
    <cellStyle name="xl90" xfId="75"/>
    <cellStyle name="xl91" xfId="80"/>
    <cellStyle name="xl92" xfId="66"/>
    <cellStyle name="xl93" xfId="76"/>
    <cellStyle name="xl94" xfId="63"/>
    <cellStyle name="xl95" xfId="67"/>
    <cellStyle name="xl96" xfId="77"/>
    <cellStyle name="xl97" xfId="68"/>
    <cellStyle name="xl98" xfId="71"/>
    <cellStyle name="xl99" xfId="78"/>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jaVu Sans"/>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9"/>
  <sheetViews>
    <sheetView tabSelected="1" topLeftCell="A118" workbookViewId="0">
      <selection activeCell="K150" sqref="K150"/>
    </sheetView>
  </sheetViews>
  <sheetFormatPr defaultColWidth="9.375" defaultRowHeight="14.25"/>
  <cols>
    <col min="1" max="1" width="19.5" style="1" customWidth="1"/>
    <col min="2" max="2" width="30.75" style="13" customWidth="1"/>
    <col min="3" max="3" width="14" style="1" hidden="1" customWidth="1"/>
    <col min="4" max="4" width="11.875" style="18" customWidth="1"/>
    <col min="5" max="5" width="13.5" style="1" hidden="1" customWidth="1"/>
    <col min="6" max="6" width="10.625" style="18" customWidth="1"/>
    <col min="7" max="7" width="8.5" style="18" customWidth="1"/>
    <col min="8" max="8" width="10.875" style="18" customWidth="1"/>
    <col min="9" max="9" width="6.875" style="1" customWidth="1"/>
    <col min="10" max="16384" width="9.375" style="1"/>
  </cols>
  <sheetData>
    <row r="1" spans="1:9" ht="14.25" customHeight="1">
      <c r="A1" s="2"/>
      <c r="B1" s="9"/>
      <c r="C1" s="2"/>
      <c r="D1" s="14"/>
      <c r="E1" s="2"/>
      <c r="F1" s="14"/>
      <c r="G1" s="14"/>
      <c r="H1" s="14"/>
      <c r="I1" s="3"/>
    </row>
    <row r="2" spans="1:9" ht="14.25" customHeight="1">
      <c r="A2" s="44" t="s">
        <v>255</v>
      </c>
      <c r="B2" s="45"/>
      <c r="C2" s="45"/>
      <c r="D2" s="45"/>
      <c r="E2" s="45"/>
      <c r="F2" s="45"/>
      <c r="G2" s="45"/>
      <c r="H2" s="45"/>
      <c r="I2" s="3"/>
    </row>
    <row r="3" spans="1:9" ht="14.25" customHeight="1">
      <c r="A3" s="24" t="s">
        <v>254</v>
      </c>
      <c r="B3" s="10"/>
      <c r="C3" s="5"/>
      <c r="D3" s="15"/>
      <c r="E3" s="5"/>
      <c r="F3" s="15"/>
      <c r="G3" s="15"/>
      <c r="H3" s="14"/>
      <c r="I3" s="3"/>
    </row>
    <row r="4" spans="1:9" ht="42" customHeight="1">
      <c r="A4" s="19" t="s">
        <v>248</v>
      </c>
      <c r="B4" s="19" t="s">
        <v>249</v>
      </c>
      <c r="C4" s="20" t="s">
        <v>0</v>
      </c>
      <c r="D4" s="19" t="s">
        <v>252</v>
      </c>
      <c r="E4" s="20" t="s">
        <v>1</v>
      </c>
      <c r="F4" s="21" t="s">
        <v>253</v>
      </c>
      <c r="G4" s="21" t="s">
        <v>250</v>
      </c>
      <c r="H4" s="21" t="s">
        <v>251</v>
      </c>
      <c r="I4" s="3"/>
    </row>
    <row r="5" spans="1:9" ht="10.5" customHeight="1">
      <c r="A5" s="8" t="s">
        <v>4</v>
      </c>
      <c r="B5" s="11" t="s">
        <v>3</v>
      </c>
      <c r="C5" s="7">
        <v>271868600</v>
      </c>
      <c r="D5" s="22">
        <f t="shared" ref="D5:D68" si="0">SUM(C5/1000)</f>
        <v>271868.59999999998</v>
      </c>
      <c r="E5" s="7">
        <v>9354415.6400000006</v>
      </c>
      <c r="F5" s="22">
        <f t="shared" ref="F5:F68" si="1">SUM(E5/1000)</f>
        <v>9354.4156400000011</v>
      </c>
      <c r="G5" s="22">
        <f t="shared" ref="G5:G68" si="2">SUM(F5/D5*100)</f>
        <v>3.4407856001024029</v>
      </c>
      <c r="H5" s="22">
        <f t="shared" ref="H5:H68" si="3">SUM(F5-D5)</f>
        <v>-262514.18435999996</v>
      </c>
      <c r="I5" s="3"/>
    </row>
    <row r="6" spans="1:9" ht="10.5" customHeight="1">
      <c r="A6" s="8"/>
      <c r="B6" s="11" t="s">
        <v>246</v>
      </c>
      <c r="C6" s="7">
        <f>SUM(C7+C13+C23+C33+C41)</f>
        <v>259141900</v>
      </c>
      <c r="D6" s="22">
        <f t="shared" si="0"/>
        <v>259141.9</v>
      </c>
      <c r="E6" s="7">
        <f t="shared" ref="E6" si="4">SUM(E7+E13+E23+E33+E41)</f>
        <v>8496241.5800000001</v>
      </c>
      <c r="F6" s="22">
        <f t="shared" si="1"/>
        <v>8496.2415799999999</v>
      </c>
      <c r="G6" s="22">
        <f t="shared" si="2"/>
        <v>3.2786058834947189</v>
      </c>
      <c r="H6" s="22">
        <f t="shared" si="3"/>
        <v>-250645.65841999999</v>
      </c>
      <c r="I6" s="3"/>
    </row>
    <row r="7" spans="1:9" ht="10.5" customHeight="1">
      <c r="A7" s="8" t="s">
        <v>6</v>
      </c>
      <c r="B7" s="11" t="s">
        <v>5</v>
      </c>
      <c r="C7" s="7">
        <v>189179500</v>
      </c>
      <c r="D7" s="22">
        <f t="shared" si="0"/>
        <v>189179.5</v>
      </c>
      <c r="E7" s="7">
        <v>6466899.3200000003</v>
      </c>
      <c r="F7" s="22">
        <f t="shared" si="1"/>
        <v>6466.8993200000004</v>
      </c>
      <c r="G7" s="22">
        <f t="shared" si="2"/>
        <v>3.4183932825702574</v>
      </c>
      <c r="H7" s="22">
        <f t="shared" si="3"/>
        <v>-182712.60068</v>
      </c>
      <c r="I7" s="3"/>
    </row>
    <row r="8" spans="1:9" ht="10.5" customHeight="1">
      <c r="A8" s="32" t="s">
        <v>8</v>
      </c>
      <c r="B8" s="33" t="s">
        <v>7</v>
      </c>
      <c r="C8" s="34">
        <v>189179500</v>
      </c>
      <c r="D8" s="16">
        <f t="shared" si="0"/>
        <v>189179.5</v>
      </c>
      <c r="E8" s="34">
        <v>6466899.3200000003</v>
      </c>
      <c r="F8" s="16">
        <f t="shared" si="1"/>
        <v>6466.8993200000004</v>
      </c>
      <c r="G8" s="16">
        <f t="shared" si="2"/>
        <v>3.4183932825702574</v>
      </c>
      <c r="H8" s="16">
        <f t="shared" si="3"/>
        <v>-182712.60068</v>
      </c>
      <c r="I8" s="3"/>
    </row>
    <row r="9" spans="1:9" ht="10.5" customHeight="1">
      <c r="A9" s="32" t="s">
        <v>10</v>
      </c>
      <c r="B9" s="33" t="s">
        <v>9</v>
      </c>
      <c r="C9" s="34">
        <v>188127600</v>
      </c>
      <c r="D9" s="16">
        <f t="shared" si="0"/>
        <v>188127.6</v>
      </c>
      <c r="E9" s="34">
        <v>6383443.6699999999</v>
      </c>
      <c r="F9" s="16">
        <f t="shared" si="1"/>
        <v>6383.4436699999997</v>
      </c>
      <c r="G9" s="16">
        <f t="shared" si="2"/>
        <v>3.3931457532015501</v>
      </c>
      <c r="H9" s="16">
        <f t="shared" si="3"/>
        <v>-181744.15633</v>
      </c>
      <c r="I9" s="3"/>
    </row>
    <row r="10" spans="1:9" ht="10.5" customHeight="1">
      <c r="A10" s="32" t="s">
        <v>12</v>
      </c>
      <c r="B10" s="33" t="s">
        <v>11</v>
      </c>
      <c r="C10" s="34"/>
      <c r="D10" s="16">
        <f t="shared" si="0"/>
        <v>0</v>
      </c>
      <c r="E10" s="34">
        <v>-199</v>
      </c>
      <c r="F10" s="16">
        <f t="shared" si="1"/>
        <v>-0.19900000000000001</v>
      </c>
      <c r="G10" s="16" t="e">
        <f t="shared" si="2"/>
        <v>#DIV/0!</v>
      </c>
      <c r="H10" s="16">
        <f t="shared" si="3"/>
        <v>-0.19900000000000001</v>
      </c>
      <c r="I10" s="3"/>
    </row>
    <row r="11" spans="1:9" ht="10.5" customHeight="1">
      <c r="A11" s="32" t="s">
        <v>14</v>
      </c>
      <c r="B11" s="33" t="s">
        <v>13</v>
      </c>
      <c r="C11" s="34"/>
      <c r="D11" s="16">
        <f t="shared" si="0"/>
        <v>0</v>
      </c>
      <c r="E11" s="34">
        <v>60054.65</v>
      </c>
      <c r="F11" s="16">
        <f t="shared" si="1"/>
        <v>60.054650000000002</v>
      </c>
      <c r="G11" s="16" t="e">
        <f t="shared" si="2"/>
        <v>#DIV/0!</v>
      </c>
      <c r="H11" s="16">
        <f t="shared" si="3"/>
        <v>60.054650000000002</v>
      </c>
      <c r="I11" s="3"/>
    </row>
    <row r="12" spans="1:9" ht="10.5" customHeight="1">
      <c r="A12" s="32" t="s">
        <v>16</v>
      </c>
      <c r="B12" s="33" t="s">
        <v>15</v>
      </c>
      <c r="C12" s="34">
        <v>1051900</v>
      </c>
      <c r="D12" s="16">
        <f t="shared" si="0"/>
        <v>1051.9000000000001</v>
      </c>
      <c r="E12" s="34">
        <v>23600</v>
      </c>
      <c r="F12" s="16">
        <f t="shared" si="1"/>
        <v>23.6</v>
      </c>
      <c r="G12" s="16">
        <f t="shared" si="2"/>
        <v>2.2435592736952179</v>
      </c>
      <c r="H12" s="16">
        <f t="shared" si="3"/>
        <v>-1028.3000000000002</v>
      </c>
      <c r="I12" s="3"/>
    </row>
    <row r="13" spans="1:9" ht="10.5" customHeight="1">
      <c r="A13" s="8" t="s">
        <v>18</v>
      </c>
      <c r="B13" s="11" t="s">
        <v>17</v>
      </c>
      <c r="C13" s="7">
        <v>19846900</v>
      </c>
      <c r="D13" s="22">
        <f t="shared" si="0"/>
        <v>19846.900000000001</v>
      </c>
      <c r="E13" s="7">
        <v>1520778.22</v>
      </c>
      <c r="F13" s="22">
        <f t="shared" si="1"/>
        <v>1520.7782199999999</v>
      </c>
      <c r="G13" s="22">
        <f t="shared" si="2"/>
        <v>7.6625479042067015</v>
      </c>
      <c r="H13" s="22">
        <f t="shared" si="3"/>
        <v>-18326.121780000001</v>
      </c>
      <c r="I13" s="3"/>
    </row>
    <row r="14" spans="1:9" ht="10.5" customHeight="1">
      <c r="A14" s="32" t="s">
        <v>20</v>
      </c>
      <c r="B14" s="33" t="s">
        <v>19</v>
      </c>
      <c r="C14" s="34">
        <v>19846900</v>
      </c>
      <c r="D14" s="16">
        <f t="shared" si="0"/>
        <v>19846.900000000001</v>
      </c>
      <c r="E14" s="34">
        <v>1520778.22</v>
      </c>
      <c r="F14" s="16">
        <f t="shared" si="1"/>
        <v>1520.7782199999999</v>
      </c>
      <c r="G14" s="16">
        <f t="shared" si="2"/>
        <v>7.6625479042067015</v>
      </c>
      <c r="H14" s="16">
        <f t="shared" si="3"/>
        <v>-18326.121780000001</v>
      </c>
      <c r="I14" s="3"/>
    </row>
    <row r="15" spans="1:9" ht="10.5" customHeight="1">
      <c r="A15" s="32" t="s">
        <v>22</v>
      </c>
      <c r="B15" s="33" t="s">
        <v>21</v>
      </c>
      <c r="C15" s="34">
        <v>10385900</v>
      </c>
      <c r="D15" s="16">
        <f t="shared" si="0"/>
        <v>10385.9</v>
      </c>
      <c r="E15" s="34">
        <v>763016.62</v>
      </c>
      <c r="F15" s="16">
        <f t="shared" si="1"/>
        <v>763.01661999999999</v>
      </c>
      <c r="G15" s="16">
        <f t="shared" si="2"/>
        <v>7.3466586429678697</v>
      </c>
      <c r="H15" s="16">
        <f t="shared" si="3"/>
        <v>-9622.8833799999993</v>
      </c>
      <c r="I15" s="3"/>
    </row>
    <row r="16" spans="1:9" ht="10.5" customHeight="1">
      <c r="A16" s="32" t="s">
        <v>24</v>
      </c>
      <c r="B16" s="33" t="s">
        <v>23</v>
      </c>
      <c r="C16" s="34">
        <v>10385900</v>
      </c>
      <c r="D16" s="16">
        <f t="shared" si="0"/>
        <v>10385.9</v>
      </c>
      <c r="E16" s="34">
        <v>763016.62</v>
      </c>
      <c r="F16" s="16">
        <f t="shared" si="1"/>
        <v>763.01661999999999</v>
      </c>
      <c r="G16" s="16">
        <f t="shared" si="2"/>
        <v>7.3466586429678697</v>
      </c>
      <c r="H16" s="16">
        <f t="shared" si="3"/>
        <v>-9622.8833799999993</v>
      </c>
      <c r="I16" s="3"/>
    </row>
    <row r="17" spans="1:9" ht="10.5" customHeight="1">
      <c r="A17" s="32" t="s">
        <v>26</v>
      </c>
      <c r="B17" s="33" t="s">
        <v>25</v>
      </c>
      <c r="C17" s="34">
        <v>51600</v>
      </c>
      <c r="D17" s="16">
        <f t="shared" si="0"/>
        <v>51.6</v>
      </c>
      <c r="E17" s="34">
        <v>3905.88</v>
      </c>
      <c r="F17" s="16">
        <f t="shared" si="1"/>
        <v>3.9058800000000002</v>
      </c>
      <c r="G17" s="16">
        <f t="shared" si="2"/>
        <v>7.5695348837209311</v>
      </c>
      <c r="H17" s="16">
        <f t="shared" si="3"/>
        <v>-47.694119999999998</v>
      </c>
      <c r="I17" s="3"/>
    </row>
    <row r="18" spans="1:9" ht="10.5" customHeight="1">
      <c r="A18" s="32" t="s">
        <v>28</v>
      </c>
      <c r="B18" s="33" t="s">
        <v>27</v>
      </c>
      <c r="C18" s="34">
        <v>51600</v>
      </c>
      <c r="D18" s="16">
        <f t="shared" si="0"/>
        <v>51.6</v>
      </c>
      <c r="E18" s="34">
        <v>3905.88</v>
      </c>
      <c r="F18" s="16">
        <f t="shared" si="1"/>
        <v>3.9058800000000002</v>
      </c>
      <c r="G18" s="16">
        <f t="shared" si="2"/>
        <v>7.5695348837209311</v>
      </c>
      <c r="H18" s="16">
        <f t="shared" si="3"/>
        <v>-47.694119999999998</v>
      </c>
      <c r="I18" s="3"/>
    </row>
    <row r="19" spans="1:9" ht="10.5" customHeight="1">
      <c r="A19" s="32" t="s">
        <v>30</v>
      </c>
      <c r="B19" s="33" t="s">
        <v>29</v>
      </c>
      <c r="C19" s="34">
        <v>10044500</v>
      </c>
      <c r="D19" s="16">
        <f t="shared" si="0"/>
        <v>10044.5</v>
      </c>
      <c r="E19" s="34">
        <v>830930.85</v>
      </c>
      <c r="F19" s="16">
        <f t="shared" si="1"/>
        <v>830.93084999999996</v>
      </c>
      <c r="G19" s="16">
        <f t="shared" si="2"/>
        <v>8.2724958932749271</v>
      </c>
      <c r="H19" s="16">
        <f t="shared" si="3"/>
        <v>-9213.5691499999994</v>
      </c>
      <c r="I19" s="3"/>
    </row>
    <row r="20" spans="1:9" ht="10.5" customHeight="1">
      <c r="A20" s="32" t="s">
        <v>32</v>
      </c>
      <c r="B20" s="33" t="s">
        <v>31</v>
      </c>
      <c r="C20" s="34">
        <v>10044500</v>
      </c>
      <c r="D20" s="16">
        <f t="shared" si="0"/>
        <v>10044.5</v>
      </c>
      <c r="E20" s="34">
        <v>830930.85</v>
      </c>
      <c r="F20" s="16">
        <f t="shared" si="1"/>
        <v>830.93084999999996</v>
      </c>
      <c r="G20" s="16">
        <f t="shared" si="2"/>
        <v>8.2724958932749271</v>
      </c>
      <c r="H20" s="16">
        <f t="shared" si="3"/>
        <v>-9213.5691499999994</v>
      </c>
      <c r="I20" s="3"/>
    </row>
    <row r="21" spans="1:9" ht="10.5" customHeight="1">
      <c r="A21" s="32" t="s">
        <v>34</v>
      </c>
      <c r="B21" s="33" t="s">
        <v>33</v>
      </c>
      <c r="C21" s="34">
        <v>-635100</v>
      </c>
      <c r="D21" s="16">
        <f t="shared" si="0"/>
        <v>-635.1</v>
      </c>
      <c r="E21" s="34">
        <v>-77075.13</v>
      </c>
      <c r="F21" s="16">
        <f t="shared" si="1"/>
        <v>-77.075130000000001</v>
      </c>
      <c r="G21" s="16">
        <f t="shared" si="2"/>
        <v>12.135904581955598</v>
      </c>
      <c r="H21" s="16">
        <f t="shared" si="3"/>
        <v>558.02486999999996</v>
      </c>
      <c r="I21" s="3"/>
    </row>
    <row r="22" spans="1:9" ht="10.5" customHeight="1">
      <c r="A22" s="32" t="s">
        <v>36</v>
      </c>
      <c r="B22" s="33" t="s">
        <v>35</v>
      </c>
      <c r="C22" s="34">
        <v>-635100</v>
      </c>
      <c r="D22" s="16">
        <f t="shared" si="0"/>
        <v>-635.1</v>
      </c>
      <c r="E22" s="34">
        <v>-77075.13</v>
      </c>
      <c r="F22" s="16">
        <f t="shared" si="1"/>
        <v>-77.075130000000001</v>
      </c>
      <c r="G22" s="16">
        <f t="shared" si="2"/>
        <v>12.135904581955598</v>
      </c>
      <c r="H22" s="16">
        <f t="shared" si="3"/>
        <v>558.02486999999996</v>
      </c>
      <c r="I22" s="3"/>
    </row>
    <row r="23" spans="1:9" ht="10.5" customHeight="1">
      <c r="A23" s="8" t="s">
        <v>38</v>
      </c>
      <c r="B23" s="11" t="s">
        <v>37</v>
      </c>
      <c r="C23" s="7">
        <v>20497000</v>
      </c>
      <c r="D23" s="22">
        <f t="shared" si="0"/>
        <v>20497</v>
      </c>
      <c r="E23" s="7">
        <v>70016.94</v>
      </c>
      <c r="F23" s="22">
        <f t="shared" si="1"/>
        <v>70.016940000000005</v>
      </c>
      <c r="G23" s="22">
        <f t="shared" si="2"/>
        <v>0.34159603844465047</v>
      </c>
      <c r="H23" s="22">
        <f t="shared" si="3"/>
        <v>-20426.983059999999</v>
      </c>
      <c r="I23" s="3"/>
    </row>
    <row r="24" spans="1:9" ht="10.5" customHeight="1">
      <c r="A24" s="32" t="s">
        <v>40</v>
      </c>
      <c r="B24" s="33" t="s">
        <v>39</v>
      </c>
      <c r="C24" s="34">
        <v>20026200</v>
      </c>
      <c r="D24" s="16">
        <f t="shared" si="0"/>
        <v>20026.2</v>
      </c>
      <c r="E24" s="34">
        <v>-72066.899999999994</v>
      </c>
      <c r="F24" s="16">
        <f t="shared" si="1"/>
        <v>-72.06689999999999</v>
      </c>
      <c r="G24" s="16">
        <f t="shared" si="2"/>
        <v>-0.35986307936603046</v>
      </c>
      <c r="H24" s="16">
        <f t="shared" si="3"/>
        <v>-20098.266900000002</v>
      </c>
      <c r="I24" s="3"/>
    </row>
    <row r="25" spans="1:9" ht="10.5" customHeight="1">
      <c r="A25" s="32" t="s">
        <v>42</v>
      </c>
      <c r="B25" s="33" t="s">
        <v>41</v>
      </c>
      <c r="C25" s="34">
        <v>16926200</v>
      </c>
      <c r="D25" s="16">
        <f t="shared" si="0"/>
        <v>16926.2</v>
      </c>
      <c r="E25" s="34">
        <v>-70103.399999999994</v>
      </c>
      <c r="F25" s="16">
        <f t="shared" si="1"/>
        <v>-70.103399999999993</v>
      </c>
      <c r="G25" s="16">
        <f t="shared" si="2"/>
        <v>-0.41417093027377666</v>
      </c>
      <c r="H25" s="16">
        <f t="shared" si="3"/>
        <v>-16996.303400000001</v>
      </c>
      <c r="I25" s="3"/>
    </row>
    <row r="26" spans="1:9" ht="10.5" customHeight="1">
      <c r="A26" s="32" t="s">
        <v>43</v>
      </c>
      <c r="B26" s="33" t="s">
        <v>41</v>
      </c>
      <c r="C26" s="34">
        <v>16926200</v>
      </c>
      <c r="D26" s="16">
        <f t="shared" si="0"/>
        <v>16926.2</v>
      </c>
      <c r="E26" s="34">
        <v>-70103.399999999994</v>
      </c>
      <c r="F26" s="16">
        <f t="shared" si="1"/>
        <v>-70.103399999999993</v>
      </c>
      <c r="G26" s="16">
        <f t="shared" si="2"/>
        <v>-0.41417093027377666</v>
      </c>
      <c r="H26" s="16">
        <f t="shared" si="3"/>
        <v>-16996.303400000001</v>
      </c>
      <c r="I26" s="3"/>
    </row>
    <row r="27" spans="1:9" ht="10.5" customHeight="1">
      <c r="A27" s="32" t="s">
        <v>45</v>
      </c>
      <c r="B27" s="33" t="s">
        <v>44</v>
      </c>
      <c r="C27" s="34">
        <v>3100000</v>
      </c>
      <c r="D27" s="16">
        <f t="shared" si="0"/>
        <v>3100</v>
      </c>
      <c r="E27" s="34">
        <v>-1963.5</v>
      </c>
      <c r="F27" s="16">
        <f t="shared" si="1"/>
        <v>-1.9635</v>
      </c>
      <c r="G27" s="16">
        <f t="shared" si="2"/>
        <v>-6.3338709677419364E-2</v>
      </c>
      <c r="H27" s="16">
        <f t="shared" si="3"/>
        <v>-3101.9634999999998</v>
      </c>
      <c r="I27" s="3"/>
    </row>
    <row r="28" spans="1:9" ht="10.5" customHeight="1">
      <c r="A28" s="32" t="s">
        <v>47</v>
      </c>
      <c r="B28" s="33" t="s">
        <v>46</v>
      </c>
      <c r="C28" s="34">
        <v>3100000</v>
      </c>
      <c r="D28" s="16">
        <f t="shared" si="0"/>
        <v>3100</v>
      </c>
      <c r="E28" s="34">
        <v>-1963.5</v>
      </c>
      <c r="F28" s="16">
        <f t="shared" si="1"/>
        <v>-1.9635</v>
      </c>
      <c r="G28" s="16">
        <f t="shared" si="2"/>
        <v>-6.3338709677419364E-2</v>
      </c>
      <c r="H28" s="16">
        <f t="shared" si="3"/>
        <v>-3101.9634999999998</v>
      </c>
      <c r="I28" s="3"/>
    </row>
    <row r="29" spans="1:9" ht="10.5" customHeight="1">
      <c r="A29" s="32" t="s">
        <v>49</v>
      </c>
      <c r="B29" s="33" t="s">
        <v>48</v>
      </c>
      <c r="C29" s="34">
        <v>35000</v>
      </c>
      <c r="D29" s="16">
        <f t="shared" si="0"/>
        <v>35</v>
      </c>
      <c r="E29" s="34"/>
      <c r="F29" s="16">
        <f t="shared" si="1"/>
        <v>0</v>
      </c>
      <c r="G29" s="16">
        <f t="shared" si="2"/>
        <v>0</v>
      </c>
      <c r="H29" s="16">
        <f t="shared" si="3"/>
        <v>-35</v>
      </c>
      <c r="I29" s="3"/>
    </row>
    <row r="30" spans="1:9" ht="10.5" customHeight="1">
      <c r="A30" s="32" t="s">
        <v>50</v>
      </c>
      <c r="B30" s="33" t="s">
        <v>48</v>
      </c>
      <c r="C30" s="34">
        <v>35000</v>
      </c>
      <c r="D30" s="16">
        <f t="shared" si="0"/>
        <v>35</v>
      </c>
      <c r="E30" s="34"/>
      <c r="F30" s="16">
        <f t="shared" si="1"/>
        <v>0</v>
      </c>
      <c r="G30" s="16">
        <f t="shared" si="2"/>
        <v>0</v>
      </c>
      <c r="H30" s="16">
        <f t="shared" si="3"/>
        <v>-35</v>
      </c>
      <c r="I30" s="3"/>
    </row>
    <row r="31" spans="1:9" ht="10.5" customHeight="1">
      <c r="A31" s="32" t="s">
        <v>52</v>
      </c>
      <c r="B31" s="33" t="s">
        <v>51</v>
      </c>
      <c r="C31" s="34">
        <v>435800</v>
      </c>
      <c r="D31" s="16">
        <f t="shared" si="0"/>
        <v>435.8</v>
      </c>
      <c r="E31" s="34">
        <v>142083.84</v>
      </c>
      <c r="F31" s="16">
        <f t="shared" si="1"/>
        <v>142.08384000000001</v>
      </c>
      <c r="G31" s="16">
        <f t="shared" si="2"/>
        <v>32.602992198256082</v>
      </c>
      <c r="H31" s="16">
        <f t="shared" si="3"/>
        <v>-293.71616</v>
      </c>
      <c r="I31" s="3"/>
    </row>
    <row r="32" spans="1:9" ht="10.5" customHeight="1">
      <c r="A32" s="32" t="s">
        <v>54</v>
      </c>
      <c r="B32" s="33" t="s">
        <v>53</v>
      </c>
      <c r="C32" s="34">
        <v>435800</v>
      </c>
      <c r="D32" s="16">
        <f t="shared" si="0"/>
        <v>435.8</v>
      </c>
      <c r="E32" s="34">
        <v>142083.84</v>
      </c>
      <c r="F32" s="16">
        <f t="shared" si="1"/>
        <v>142.08384000000001</v>
      </c>
      <c r="G32" s="16">
        <f t="shared" si="2"/>
        <v>32.602992198256082</v>
      </c>
      <c r="H32" s="16">
        <f t="shared" si="3"/>
        <v>-293.71616</v>
      </c>
      <c r="I32" s="3"/>
    </row>
    <row r="33" spans="1:9" ht="10.5" customHeight="1">
      <c r="A33" s="8" t="s">
        <v>56</v>
      </c>
      <c r="B33" s="11" t="s">
        <v>55</v>
      </c>
      <c r="C33" s="7">
        <v>26657200</v>
      </c>
      <c r="D33" s="22">
        <f t="shared" si="0"/>
        <v>26657.200000000001</v>
      </c>
      <c r="E33" s="7">
        <v>237956.79</v>
      </c>
      <c r="F33" s="22">
        <f t="shared" si="1"/>
        <v>237.95679000000001</v>
      </c>
      <c r="G33" s="22">
        <f t="shared" si="2"/>
        <v>0.8926548549735156</v>
      </c>
      <c r="H33" s="22">
        <f t="shared" si="3"/>
        <v>-26419.243210000001</v>
      </c>
      <c r="I33" s="3"/>
    </row>
    <row r="34" spans="1:9" ht="10.5" customHeight="1">
      <c r="A34" s="32" t="s">
        <v>58</v>
      </c>
      <c r="B34" s="33" t="s">
        <v>57</v>
      </c>
      <c r="C34" s="34">
        <v>6946400</v>
      </c>
      <c r="D34" s="16">
        <f t="shared" si="0"/>
        <v>6946.4</v>
      </c>
      <c r="E34" s="34">
        <v>70050.16</v>
      </c>
      <c r="F34" s="16">
        <f t="shared" si="1"/>
        <v>70.050160000000005</v>
      </c>
      <c r="G34" s="16">
        <f t="shared" si="2"/>
        <v>1.0084383277669009</v>
      </c>
      <c r="H34" s="16">
        <f t="shared" si="3"/>
        <v>-6876.3498399999999</v>
      </c>
      <c r="I34" s="3"/>
    </row>
    <row r="35" spans="1:9" ht="10.5" customHeight="1">
      <c r="A35" s="32" t="s">
        <v>60</v>
      </c>
      <c r="B35" s="33" t="s">
        <v>59</v>
      </c>
      <c r="C35" s="34">
        <v>6946400</v>
      </c>
      <c r="D35" s="16">
        <f t="shared" si="0"/>
        <v>6946.4</v>
      </c>
      <c r="E35" s="34">
        <v>70050.16</v>
      </c>
      <c r="F35" s="16">
        <f t="shared" si="1"/>
        <v>70.050160000000005</v>
      </c>
      <c r="G35" s="16">
        <f t="shared" si="2"/>
        <v>1.0084383277669009</v>
      </c>
      <c r="H35" s="16">
        <f t="shared" si="3"/>
        <v>-6876.3498399999999</v>
      </c>
      <c r="I35" s="3"/>
    </row>
    <row r="36" spans="1:9" ht="10.5" customHeight="1">
      <c r="A36" s="32" t="s">
        <v>62</v>
      </c>
      <c r="B36" s="33" t="s">
        <v>61</v>
      </c>
      <c r="C36" s="34">
        <v>19710800</v>
      </c>
      <c r="D36" s="16">
        <f t="shared" si="0"/>
        <v>19710.8</v>
      </c>
      <c r="E36" s="34">
        <v>167906.63</v>
      </c>
      <c r="F36" s="16">
        <f t="shared" si="1"/>
        <v>167.90663000000001</v>
      </c>
      <c r="G36" s="16">
        <f t="shared" si="2"/>
        <v>0.85185091421961567</v>
      </c>
      <c r="H36" s="16">
        <f t="shared" si="3"/>
        <v>-19542.893369999998</v>
      </c>
      <c r="I36" s="3"/>
    </row>
    <row r="37" spans="1:9" ht="10.5" customHeight="1">
      <c r="A37" s="32" t="s">
        <v>64</v>
      </c>
      <c r="B37" s="33" t="s">
        <v>63</v>
      </c>
      <c r="C37" s="34">
        <v>4600000</v>
      </c>
      <c r="D37" s="16">
        <f t="shared" si="0"/>
        <v>4600</v>
      </c>
      <c r="E37" s="34"/>
      <c r="F37" s="16">
        <f t="shared" si="1"/>
        <v>0</v>
      </c>
      <c r="G37" s="16">
        <f t="shared" si="2"/>
        <v>0</v>
      </c>
      <c r="H37" s="16">
        <f t="shared" si="3"/>
        <v>-4600</v>
      </c>
      <c r="I37" s="3"/>
    </row>
    <row r="38" spans="1:9" ht="10.5" customHeight="1">
      <c r="A38" s="32" t="s">
        <v>66</v>
      </c>
      <c r="B38" s="33" t="s">
        <v>65</v>
      </c>
      <c r="C38" s="34">
        <v>4600000</v>
      </c>
      <c r="D38" s="16">
        <f t="shared" si="0"/>
        <v>4600</v>
      </c>
      <c r="E38" s="34"/>
      <c r="F38" s="16">
        <f t="shared" si="1"/>
        <v>0</v>
      </c>
      <c r="G38" s="16">
        <f t="shared" si="2"/>
        <v>0</v>
      </c>
      <c r="H38" s="16">
        <f t="shared" si="3"/>
        <v>-4600</v>
      </c>
      <c r="I38" s="3"/>
    </row>
    <row r="39" spans="1:9" ht="10.5" customHeight="1">
      <c r="A39" s="32" t="s">
        <v>68</v>
      </c>
      <c r="B39" s="33" t="s">
        <v>67</v>
      </c>
      <c r="C39" s="34">
        <v>15110800</v>
      </c>
      <c r="D39" s="16">
        <f t="shared" si="0"/>
        <v>15110.8</v>
      </c>
      <c r="E39" s="34">
        <v>167906.63</v>
      </c>
      <c r="F39" s="16">
        <f t="shared" si="1"/>
        <v>167.90663000000001</v>
      </c>
      <c r="G39" s="16">
        <f t="shared" si="2"/>
        <v>1.111169693199566</v>
      </c>
      <c r="H39" s="16">
        <f t="shared" si="3"/>
        <v>-14942.89337</v>
      </c>
      <c r="I39" s="3"/>
    </row>
    <row r="40" spans="1:9" ht="10.5" customHeight="1">
      <c r="A40" s="32" t="s">
        <v>70</v>
      </c>
      <c r="B40" s="33" t="s">
        <v>69</v>
      </c>
      <c r="C40" s="34">
        <v>15110800</v>
      </c>
      <c r="D40" s="16">
        <f t="shared" si="0"/>
        <v>15110.8</v>
      </c>
      <c r="E40" s="34">
        <v>167906.63</v>
      </c>
      <c r="F40" s="16">
        <f t="shared" si="1"/>
        <v>167.90663000000001</v>
      </c>
      <c r="G40" s="16">
        <f t="shared" si="2"/>
        <v>1.111169693199566</v>
      </c>
      <c r="H40" s="16">
        <f t="shared" si="3"/>
        <v>-14942.89337</v>
      </c>
      <c r="I40" s="3"/>
    </row>
    <row r="41" spans="1:9" ht="10.5" customHeight="1">
      <c r="A41" s="8" t="s">
        <v>72</v>
      </c>
      <c r="B41" s="11" t="s">
        <v>71</v>
      </c>
      <c r="C41" s="7">
        <v>2961300</v>
      </c>
      <c r="D41" s="22">
        <f t="shared" si="0"/>
        <v>2961.3</v>
      </c>
      <c r="E41" s="7">
        <v>200590.31</v>
      </c>
      <c r="F41" s="22">
        <f t="shared" si="1"/>
        <v>200.59030999999999</v>
      </c>
      <c r="G41" s="22">
        <f t="shared" si="2"/>
        <v>6.7737247154965718</v>
      </c>
      <c r="H41" s="22">
        <f t="shared" si="3"/>
        <v>-2760.7096900000001</v>
      </c>
      <c r="I41" s="3"/>
    </row>
    <row r="42" spans="1:9" ht="10.5" customHeight="1">
      <c r="A42" s="32" t="s">
        <v>74</v>
      </c>
      <c r="B42" s="33" t="s">
        <v>73</v>
      </c>
      <c r="C42" s="34">
        <v>2931300</v>
      </c>
      <c r="D42" s="16">
        <f t="shared" si="0"/>
        <v>2931.3</v>
      </c>
      <c r="E42" s="34">
        <v>200590.31</v>
      </c>
      <c r="F42" s="16">
        <f t="shared" si="1"/>
        <v>200.59030999999999</v>
      </c>
      <c r="G42" s="16">
        <f t="shared" si="2"/>
        <v>6.8430495002217446</v>
      </c>
      <c r="H42" s="16">
        <f t="shared" si="3"/>
        <v>-2730.7096900000001</v>
      </c>
      <c r="I42" s="3"/>
    </row>
    <row r="43" spans="1:9" ht="10.5" customHeight="1">
      <c r="A43" s="32" t="s">
        <v>76</v>
      </c>
      <c r="B43" s="33" t="s">
        <v>75</v>
      </c>
      <c r="C43" s="34">
        <v>2931300</v>
      </c>
      <c r="D43" s="16">
        <f t="shared" si="0"/>
        <v>2931.3</v>
      </c>
      <c r="E43" s="34">
        <v>200590.31</v>
      </c>
      <c r="F43" s="16">
        <f t="shared" si="1"/>
        <v>200.59030999999999</v>
      </c>
      <c r="G43" s="16">
        <f t="shared" si="2"/>
        <v>6.8430495002217446</v>
      </c>
      <c r="H43" s="16">
        <f t="shared" si="3"/>
        <v>-2730.7096900000001</v>
      </c>
      <c r="I43" s="3"/>
    </row>
    <row r="44" spans="1:9" ht="10.5" customHeight="1">
      <c r="A44" s="32" t="s">
        <v>78</v>
      </c>
      <c r="B44" s="33" t="s">
        <v>77</v>
      </c>
      <c r="C44" s="34">
        <v>30000</v>
      </c>
      <c r="D44" s="16">
        <f t="shared" si="0"/>
        <v>30</v>
      </c>
      <c r="E44" s="34"/>
      <c r="F44" s="16">
        <f t="shared" si="1"/>
        <v>0</v>
      </c>
      <c r="G44" s="16">
        <f t="shared" si="2"/>
        <v>0</v>
      </c>
      <c r="H44" s="16">
        <f t="shared" si="3"/>
        <v>-30</v>
      </c>
      <c r="I44" s="3"/>
    </row>
    <row r="45" spans="1:9" ht="10.5" customHeight="1">
      <c r="A45" s="32" t="s">
        <v>80</v>
      </c>
      <c r="B45" s="33" t="s">
        <v>79</v>
      </c>
      <c r="C45" s="34">
        <v>30000</v>
      </c>
      <c r="D45" s="16">
        <f t="shared" si="0"/>
        <v>30</v>
      </c>
      <c r="E45" s="34"/>
      <c r="F45" s="16">
        <f t="shared" si="1"/>
        <v>0</v>
      </c>
      <c r="G45" s="16">
        <f t="shared" si="2"/>
        <v>0</v>
      </c>
      <c r="H45" s="16">
        <f t="shared" si="3"/>
        <v>-30</v>
      </c>
      <c r="I45" s="3"/>
    </row>
    <row r="46" spans="1:9" ht="10.5" customHeight="1">
      <c r="A46" s="32"/>
      <c r="B46" s="11" t="s">
        <v>247</v>
      </c>
      <c r="C46" s="7">
        <f>SUM(C47+C63+C70+C79+C98)</f>
        <v>12726700</v>
      </c>
      <c r="D46" s="22">
        <f t="shared" si="0"/>
        <v>12726.7</v>
      </c>
      <c r="E46" s="7">
        <f>SUM(E47+E63+E70+E79+E98)</f>
        <v>858174.05999999994</v>
      </c>
      <c r="F46" s="22">
        <f t="shared" si="1"/>
        <v>858.17405999999994</v>
      </c>
      <c r="G46" s="22">
        <f t="shared" si="2"/>
        <v>6.7430996251974182</v>
      </c>
      <c r="H46" s="22">
        <f t="shared" si="3"/>
        <v>-11868.525940000001</v>
      </c>
      <c r="I46" s="3"/>
    </row>
    <row r="47" spans="1:9" ht="10.5" customHeight="1">
      <c r="A47" s="8" t="s">
        <v>82</v>
      </c>
      <c r="B47" s="11" t="s">
        <v>81</v>
      </c>
      <c r="C47" s="7">
        <v>9683600</v>
      </c>
      <c r="D47" s="22">
        <f t="shared" si="0"/>
        <v>9683.6</v>
      </c>
      <c r="E47" s="7">
        <v>681725.57</v>
      </c>
      <c r="F47" s="22">
        <f t="shared" si="1"/>
        <v>681.72556999999995</v>
      </c>
      <c r="G47" s="22">
        <f t="shared" si="2"/>
        <v>7.0400013424759376</v>
      </c>
      <c r="H47" s="22">
        <f t="shared" si="3"/>
        <v>-9001.8744299999998</v>
      </c>
      <c r="I47" s="3"/>
    </row>
    <row r="48" spans="1:9" ht="10.5" customHeight="1">
      <c r="A48" s="32" t="s">
        <v>84</v>
      </c>
      <c r="B48" s="33" t="s">
        <v>83</v>
      </c>
      <c r="C48" s="34">
        <v>9492100</v>
      </c>
      <c r="D48" s="16">
        <f t="shared" si="0"/>
        <v>9492.1</v>
      </c>
      <c r="E48" s="34">
        <v>670351.11</v>
      </c>
      <c r="F48" s="16">
        <f t="shared" si="1"/>
        <v>670.35110999999995</v>
      </c>
      <c r="G48" s="16">
        <f t="shared" si="2"/>
        <v>7.0622002507348212</v>
      </c>
      <c r="H48" s="16">
        <f t="shared" si="3"/>
        <v>-8821.7488900000008</v>
      </c>
      <c r="I48" s="3"/>
    </row>
    <row r="49" spans="1:9" ht="10.5" customHeight="1">
      <c r="A49" s="32" t="s">
        <v>86</v>
      </c>
      <c r="B49" s="33" t="s">
        <v>85</v>
      </c>
      <c r="C49" s="34">
        <v>5940100</v>
      </c>
      <c r="D49" s="16">
        <f t="shared" si="0"/>
        <v>5940.1</v>
      </c>
      <c r="E49" s="34">
        <v>333055.65000000002</v>
      </c>
      <c r="F49" s="16">
        <f t="shared" si="1"/>
        <v>333.05565000000001</v>
      </c>
      <c r="G49" s="16">
        <f t="shared" si="2"/>
        <v>5.6069030824396897</v>
      </c>
      <c r="H49" s="16">
        <f t="shared" si="3"/>
        <v>-5607.0443500000001</v>
      </c>
      <c r="I49" s="3"/>
    </row>
    <row r="50" spans="1:9" ht="10.5" customHeight="1">
      <c r="A50" s="32" t="s">
        <v>88</v>
      </c>
      <c r="B50" s="33" t="s">
        <v>87</v>
      </c>
      <c r="C50" s="34">
        <v>5940100</v>
      </c>
      <c r="D50" s="16">
        <f t="shared" si="0"/>
        <v>5940.1</v>
      </c>
      <c r="E50" s="34">
        <v>333055.65000000002</v>
      </c>
      <c r="F50" s="16">
        <f t="shared" si="1"/>
        <v>333.05565000000001</v>
      </c>
      <c r="G50" s="16">
        <f t="shared" si="2"/>
        <v>5.6069030824396897</v>
      </c>
      <c r="H50" s="16">
        <f t="shared" si="3"/>
        <v>-5607.0443500000001</v>
      </c>
      <c r="I50" s="3"/>
    </row>
    <row r="51" spans="1:9" ht="10.5" customHeight="1">
      <c r="A51" s="32" t="s">
        <v>90</v>
      </c>
      <c r="B51" s="33" t="s">
        <v>89</v>
      </c>
      <c r="C51" s="34">
        <v>245000</v>
      </c>
      <c r="D51" s="16">
        <f t="shared" si="0"/>
        <v>245</v>
      </c>
      <c r="E51" s="34">
        <v>18441.16</v>
      </c>
      <c r="F51" s="16">
        <f t="shared" si="1"/>
        <v>18.44116</v>
      </c>
      <c r="G51" s="16">
        <f t="shared" si="2"/>
        <v>7.5270040816326533</v>
      </c>
      <c r="H51" s="16">
        <f t="shared" si="3"/>
        <v>-226.55884</v>
      </c>
      <c r="I51" s="3"/>
    </row>
    <row r="52" spans="1:9" ht="10.5" customHeight="1">
      <c r="A52" s="32" t="s">
        <v>92</v>
      </c>
      <c r="B52" s="33" t="s">
        <v>91</v>
      </c>
      <c r="C52" s="34">
        <v>245000</v>
      </c>
      <c r="D52" s="16">
        <f t="shared" si="0"/>
        <v>245</v>
      </c>
      <c r="E52" s="34">
        <v>18441.16</v>
      </c>
      <c r="F52" s="16">
        <f t="shared" si="1"/>
        <v>18.44116</v>
      </c>
      <c r="G52" s="16">
        <f t="shared" si="2"/>
        <v>7.5270040816326533</v>
      </c>
      <c r="H52" s="16">
        <f t="shared" si="3"/>
        <v>-226.55884</v>
      </c>
      <c r="I52" s="3"/>
    </row>
    <row r="53" spans="1:9" ht="10.5" customHeight="1">
      <c r="A53" s="32" t="s">
        <v>94</v>
      </c>
      <c r="B53" s="33" t="s">
        <v>93</v>
      </c>
      <c r="C53" s="34">
        <v>3307000</v>
      </c>
      <c r="D53" s="16">
        <f t="shared" si="0"/>
        <v>3307</v>
      </c>
      <c r="E53" s="34">
        <v>318854.3</v>
      </c>
      <c r="F53" s="16">
        <f t="shared" si="1"/>
        <v>318.85429999999997</v>
      </c>
      <c r="G53" s="16">
        <f t="shared" si="2"/>
        <v>9.6417992137889321</v>
      </c>
      <c r="H53" s="16">
        <f t="shared" si="3"/>
        <v>-2988.1457</v>
      </c>
      <c r="I53" s="3"/>
    </row>
    <row r="54" spans="1:9" ht="10.5" customHeight="1">
      <c r="A54" s="32" t="s">
        <v>96</v>
      </c>
      <c r="B54" s="33" t="s">
        <v>95</v>
      </c>
      <c r="C54" s="34">
        <v>3307000</v>
      </c>
      <c r="D54" s="16">
        <f t="shared" si="0"/>
        <v>3307</v>
      </c>
      <c r="E54" s="34">
        <v>318854.3</v>
      </c>
      <c r="F54" s="16">
        <f t="shared" si="1"/>
        <v>318.85429999999997</v>
      </c>
      <c r="G54" s="16">
        <f t="shared" si="2"/>
        <v>9.6417992137889321</v>
      </c>
      <c r="H54" s="16">
        <f t="shared" si="3"/>
        <v>-2988.1457</v>
      </c>
      <c r="I54" s="3"/>
    </row>
    <row r="55" spans="1:9" ht="10.5" customHeight="1">
      <c r="A55" s="32" t="s">
        <v>98</v>
      </c>
      <c r="B55" s="33" t="s">
        <v>97</v>
      </c>
      <c r="C55" s="34"/>
      <c r="D55" s="16">
        <f t="shared" si="0"/>
        <v>0</v>
      </c>
      <c r="E55" s="34">
        <v>6.21</v>
      </c>
      <c r="F55" s="16">
        <f t="shared" si="1"/>
        <v>6.2100000000000002E-3</v>
      </c>
      <c r="G55" s="16" t="e">
        <f t="shared" si="2"/>
        <v>#DIV/0!</v>
      </c>
      <c r="H55" s="16">
        <f t="shared" si="3"/>
        <v>6.2100000000000002E-3</v>
      </c>
      <c r="I55" s="3"/>
    </row>
    <row r="56" spans="1:9" ht="10.5" customHeight="1">
      <c r="A56" s="32" t="s">
        <v>100</v>
      </c>
      <c r="B56" s="33" t="s">
        <v>99</v>
      </c>
      <c r="C56" s="34"/>
      <c r="D56" s="16">
        <f t="shared" si="0"/>
        <v>0</v>
      </c>
      <c r="E56" s="34">
        <v>4.99</v>
      </c>
      <c r="F56" s="16">
        <f t="shared" si="1"/>
        <v>4.9900000000000005E-3</v>
      </c>
      <c r="G56" s="16" t="e">
        <f t="shared" si="2"/>
        <v>#DIV/0!</v>
      </c>
      <c r="H56" s="16">
        <f t="shared" si="3"/>
        <v>4.9900000000000005E-3</v>
      </c>
      <c r="I56" s="3"/>
    </row>
    <row r="57" spans="1:9" ht="10.5" customHeight="1">
      <c r="A57" s="32" t="s">
        <v>102</v>
      </c>
      <c r="B57" s="33" t="s">
        <v>101</v>
      </c>
      <c r="C57" s="34"/>
      <c r="D57" s="16">
        <f t="shared" si="0"/>
        <v>0</v>
      </c>
      <c r="E57" s="34">
        <v>4.99</v>
      </c>
      <c r="F57" s="16">
        <f t="shared" si="1"/>
        <v>4.9900000000000005E-3</v>
      </c>
      <c r="G57" s="16" t="e">
        <f t="shared" si="2"/>
        <v>#DIV/0!</v>
      </c>
      <c r="H57" s="16">
        <f t="shared" si="3"/>
        <v>4.9900000000000005E-3</v>
      </c>
      <c r="I57" s="3"/>
    </row>
    <row r="58" spans="1:9" ht="10.5" customHeight="1">
      <c r="A58" s="32" t="s">
        <v>104</v>
      </c>
      <c r="B58" s="33" t="s">
        <v>103</v>
      </c>
      <c r="C58" s="34"/>
      <c r="D58" s="16">
        <f t="shared" si="0"/>
        <v>0</v>
      </c>
      <c r="E58" s="34">
        <v>1.22</v>
      </c>
      <c r="F58" s="16">
        <f t="shared" si="1"/>
        <v>1.2199999999999999E-3</v>
      </c>
      <c r="G58" s="16" t="e">
        <f t="shared" si="2"/>
        <v>#DIV/0!</v>
      </c>
      <c r="H58" s="16">
        <f t="shared" si="3"/>
        <v>1.2199999999999999E-3</v>
      </c>
      <c r="I58" s="3"/>
    </row>
    <row r="59" spans="1:9" ht="10.5" customHeight="1">
      <c r="A59" s="32" t="s">
        <v>106</v>
      </c>
      <c r="B59" s="33" t="s">
        <v>105</v>
      </c>
      <c r="C59" s="34"/>
      <c r="D59" s="16">
        <f t="shared" si="0"/>
        <v>0</v>
      </c>
      <c r="E59" s="34">
        <v>1.22</v>
      </c>
      <c r="F59" s="16">
        <f t="shared" si="1"/>
        <v>1.2199999999999999E-3</v>
      </c>
      <c r="G59" s="16" t="e">
        <f t="shared" si="2"/>
        <v>#DIV/0!</v>
      </c>
      <c r="H59" s="16">
        <f t="shared" si="3"/>
        <v>1.2199999999999999E-3</v>
      </c>
      <c r="I59" s="3"/>
    </row>
    <row r="60" spans="1:9" ht="10.5" customHeight="1">
      <c r="A60" s="32" t="s">
        <v>108</v>
      </c>
      <c r="B60" s="33" t="s">
        <v>107</v>
      </c>
      <c r="C60" s="34">
        <v>191500</v>
      </c>
      <c r="D60" s="16">
        <f t="shared" si="0"/>
        <v>191.5</v>
      </c>
      <c r="E60" s="34">
        <v>11368.25</v>
      </c>
      <c r="F60" s="16">
        <f t="shared" si="1"/>
        <v>11.36825</v>
      </c>
      <c r="G60" s="16">
        <f t="shared" si="2"/>
        <v>5.936422976501305</v>
      </c>
      <c r="H60" s="16">
        <f t="shared" si="3"/>
        <v>-180.13175000000001</v>
      </c>
      <c r="I60" s="3"/>
    </row>
    <row r="61" spans="1:9" ht="10.5" customHeight="1">
      <c r="A61" s="32" t="s">
        <v>110</v>
      </c>
      <c r="B61" s="33" t="s">
        <v>109</v>
      </c>
      <c r="C61" s="34">
        <v>191500</v>
      </c>
      <c r="D61" s="16">
        <f t="shared" si="0"/>
        <v>191.5</v>
      </c>
      <c r="E61" s="34">
        <v>11368.25</v>
      </c>
      <c r="F61" s="16">
        <f t="shared" si="1"/>
        <v>11.36825</v>
      </c>
      <c r="G61" s="16">
        <f t="shared" si="2"/>
        <v>5.936422976501305</v>
      </c>
      <c r="H61" s="16">
        <f t="shared" si="3"/>
        <v>-180.13175000000001</v>
      </c>
      <c r="I61" s="3"/>
    </row>
    <row r="62" spans="1:9" ht="10.5" customHeight="1">
      <c r="A62" s="32" t="s">
        <v>112</v>
      </c>
      <c r="B62" s="33" t="s">
        <v>111</v>
      </c>
      <c r="C62" s="34">
        <v>191500</v>
      </c>
      <c r="D62" s="16">
        <f t="shared" si="0"/>
        <v>191.5</v>
      </c>
      <c r="E62" s="34">
        <v>11368.25</v>
      </c>
      <c r="F62" s="16">
        <f t="shared" si="1"/>
        <v>11.36825</v>
      </c>
      <c r="G62" s="16">
        <f t="shared" si="2"/>
        <v>5.936422976501305</v>
      </c>
      <c r="H62" s="16">
        <f t="shared" si="3"/>
        <v>-180.13175000000001</v>
      </c>
      <c r="I62" s="3"/>
    </row>
    <row r="63" spans="1:9" ht="10.5" customHeight="1">
      <c r="A63" s="8" t="s">
        <v>114</v>
      </c>
      <c r="B63" s="11" t="s">
        <v>113</v>
      </c>
      <c r="C63" s="7">
        <v>128100</v>
      </c>
      <c r="D63" s="22">
        <f t="shared" si="0"/>
        <v>128.1</v>
      </c>
      <c r="E63" s="7">
        <v>61.37</v>
      </c>
      <c r="F63" s="22">
        <f t="shared" si="1"/>
        <v>6.1369999999999994E-2</v>
      </c>
      <c r="G63" s="22">
        <f t="shared" si="2"/>
        <v>4.7907884465261515E-2</v>
      </c>
      <c r="H63" s="22">
        <f t="shared" si="3"/>
        <v>-128.03862999999998</v>
      </c>
      <c r="I63" s="3"/>
    </row>
    <row r="64" spans="1:9" ht="10.5" customHeight="1">
      <c r="A64" s="32" t="s">
        <v>116</v>
      </c>
      <c r="B64" s="33" t="s">
        <v>115</v>
      </c>
      <c r="C64" s="34"/>
      <c r="D64" s="16">
        <f t="shared" si="0"/>
        <v>0</v>
      </c>
      <c r="E64" s="34">
        <v>55.3</v>
      </c>
      <c r="F64" s="16">
        <f t="shared" si="1"/>
        <v>5.5299999999999995E-2</v>
      </c>
      <c r="G64" s="16" t="e">
        <f t="shared" si="2"/>
        <v>#DIV/0!</v>
      </c>
      <c r="H64" s="16">
        <f t="shared" si="3"/>
        <v>5.5299999999999995E-2</v>
      </c>
      <c r="I64" s="3"/>
    </row>
    <row r="65" spans="1:9" ht="10.5" customHeight="1">
      <c r="A65" s="32" t="s">
        <v>118</v>
      </c>
      <c r="B65" s="33" t="s">
        <v>117</v>
      </c>
      <c r="C65" s="34"/>
      <c r="D65" s="16">
        <f t="shared" si="0"/>
        <v>0</v>
      </c>
      <c r="E65" s="34">
        <v>55.3</v>
      </c>
      <c r="F65" s="16">
        <f t="shared" si="1"/>
        <v>5.5299999999999995E-2</v>
      </c>
      <c r="G65" s="16" t="e">
        <f t="shared" si="2"/>
        <v>#DIV/0!</v>
      </c>
      <c r="H65" s="16">
        <f t="shared" si="3"/>
        <v>5.5299999999999995E-2</v>
      </c>
      <c r="I65" s="3"/>
    </row>
    <row r="66" spans="1:9" ht="10.5" customHeight="1">
      <c r="A66" s="32" t="s">
        <v>120</v>
      </c>
      <c r="B66" s="33" t="s">
        <v>119</v>
      </c>
      <c r="C66" s="34"/>
      <c r="D66" s="16">
        <f t="shared" si="0"/>
        <v>0</v>
      </c>
      <c r="E66" s="34">
        <v>55.3</v>
      </c>
      <c r="F66" s="16">
        <f t="shared" si="1"/>
        <v>5.5299999999999995E-2</v>
      </c>
      <c r="G66" s="16" t="e">
        <f t="shared" si="2"/>
        <v>#DIV/0!</v>
      </c>
      <c r="H66" s="16">
        <f t="shared" si="3"/>
        <v>5.5299999999999995E-2</v>
      </c>
      <c r="I66" s="3"/>
    </row>
    <row r="67" spans="1:9" ht="10.5" customHeight="1">
      <c r="A67" s="32" t="s">
        <v>122</v>
      </c>
      <c r="B67" s="33" t="s">
        <v>121</v>
      </c>
      <c r="C67" s="34">
        <v>128100</v>
      </c>
      <c r="D67" s="16">
        <f t="shared" si="0"/>
        <v>128.1</v>
      </c>
      <c r="E67" s="34">
        <v>6.07</v>
      </c>
      <c r="F67" s="16">
        <f t="shared" si="1"/>
        <v>6.0699999999999999E-3</v>
      </c>
      <c r="G67" s="16">
        <f t="shared" si="2"/>
        <v>4.7384855581576891E-3</v>
      </c>
      <c r="H67" s="16">
        <f t="shared" si="3"/>
        <v>-128.09393</v>
      </c>
      <c r="I67" s="3"/>
    </row>
    <row r="68" spans="1:9" ht="10.5" customHeight="1">
      <c r="A68" s="32" t="s">
        <v>124</v>
      </c>
      <c r="B68" s="33" t="s">
        <v>123</v>
      </c>
      <c r="C68" s="34">
        <v>128100</v>
      </c>
      <c r="D68" s="16">
        <f t="shared" si="0"/>
        <v>128.1</v>
      </c>
      <c r="E68" s="34">
        <v>6.07</v>
      </c>
      <c r="F68" s="16">
        <f t="shared" si="1"/>
        <v>6.0699999999999999E-3</v>
      </c>
      <c r="G68" s="16">
        <f t="shared" si="2"/>
        <v>4.7384855581576891E-3</v>
      </c>
      <c r="H68" s="16">
        <f t="shared" si="3"/>
        <v>-128.09393</v>
      </c>
      <c r="I68" s="3"/>
    </row>
    <row r="69" spans="1:9" ht="10.5" customHeight="1">
      <c r="A69" s="32" t="s">
        <v>126</v>
      </c>
      <c r="B69" s="33" t="s">
        <v>125</v>
      </c>
      <c r="C69" s="34">
        <v>128100</v>
      </c>
      <c r="D69" s="16">
        <f t="shared" ref="D69:D151" si="5">SUM(C69/1000)</f>
        <v>128.1</v>
      </c>
      <c r="E69" s="34">
        <v>6.07</v>
      </c>
      <c r="F69" s="16">
        <f t="shared" ref="F69:F151" si="6">SUM(E69/1000)</f>
        <v>6.0699999999999999E-3</v>
      </c>
      <c r="G69" s="16">
        <f t="shared" ref="G69:G151" si="7">SUM(F69/D69*100)</f>
        <v>4.7384855581576891E-3</v>
      </c>
      <c r="H69" s="16">
        <f t="shared" ref="H69:H151" si="8">SUM(F69-D69)</f>
        <v>-128.09393</v>
      </c>
      <c r="I69" s="3"/>
    </row>
    <row r="70" spans="1:9" ht="10.5" customHeight="1">
      <c r="A70" s="8" t="s">
        <v>128</v>
      </c>
      <c r="B70" s="11" t="s">
        <v>127</v>
      </c>
      <c r="C70" s="7">
        <v>2285000</v>
      </c>
      <c r="D70" s="22">
        <f t="shared" si="5"/>
        <v>2285</v>
      </c>
      <c r="E70" s="7">
        <v>152965.20000000001</v>
      </c>
      <c r="F70" s="22">
        <f t="shared" si="6"/>
        <v>152.96520000000001</v>
      </c>
      <c r="G70" s="22">
        <f t="shared" si="7"/>
        <v>6.6943194748358872</v>
      </c>
      <c r="H70" s="22">
        <f t="shared" si="8"/>
        <v>-2132.0347999999999</v>
      </c>
      <c r="I70" s="3"/>
    </row>
    <row r="71" spans="1:9" ht="10.5" customHeight="1">
      <c r="A71" s="32" t="s">
        <v>130</v>
      </c>
      <c r="B71" s="33" t="s">
        <v>129</v>
      </c>
      <c r="C71" s="34">
        <v>1600000</v>
      </c>
      <c r="D71" s="16">
        <f t="shared" si="5"/>
        <v>1600</v>
      </c>
      <c r="E71" s="34">
        <v>152965.20000000001</v>
      </c>
      <c r="F71" s="16">
        <f t="shared" si="6"/>
        <v>152.96520000000001</v>
      </c>
      <c r="G71" s="16">
        <f t="shared" si="7"/>
        <v>9.5603250000000006</v>
      </c>
      <c r="H71" s="16">
        <f t="shared" si="8"/>
        <v>-1447.0347999999999</v>
      </c>
      <c r="I71" s="3"/>
    </row>
    <row r="72" spans="1:9" ht="10.5" customHeight="1">
      <c r="A72" s="32" t="s">
        <v>132</v>
      </c>
      <c r="B72" s="33" t="s">
        <v>131</v>
      </c>
      <c r="C72" s="34">
        <v>1600000</v>
      </c>
      <c r="D72" s="16">
        <f t="shared" si="5"/>
        <v>1600</v>
      </c>
      <c r="E72" s="34">
        <v>152965.20000000001</v>
      </c>
      <c r="F72" s="16">
        <f t="shared" si="6"/>
        <v>152.96520000000001</v>
      </c>
      <c r="G72" s="16">
        <f t="shared" si="7"/>
        <v>9.5603250000000006</v>
      </c>
      <c r="H72" s="16">
        <f t="shared" si="8"/>
        <v>-1447.0347999999999</v>
      </c>
      <c r="I72" s="3"/>
    </row>
    <row r="73" spans="1:9" ht="10.5" customHeight="1">
      <c r="A73" s="32" t="s">
        <v>134</v>
      </c>
      <c r="B73" s="33" t="s">
        <v>133</v>
      </c>
      <c r="C73" s="34">
        <v>1600000</v>
      </c>
      <c r="D73" s="16">
        <f t="shared" si="5"/>
        <v>1600</v>
      </c>
      <c r="E73" s="34">
        <v>152965.20000000001</v>
      </c>
      <c r="F73" s="16">
        <f t="shared" si="6"/>
        <v>152.96520000000001</v>
      </c>
      <c r="G73" s="16">
        <f t="shared" si="7"/>
        <v>9.5603250000000006</v>
      </c>
      <c r="H73" s="16">
        <f t="shared" si="8"/>
        <v>-1447.0347999999999</v>
      </c>
      <c r="I73" s="3"/>
    </row>
    <row r="74" spans="1:9" ht="10.5" customHeight="1">
      <c r="A74" s="32" t="s">
        <v>136</v>
      </c>
      <c r="B74" s="33" t="s">
        <v>135</v>
      </c>
      <c r="C74" s="34">
        <v>335000</v>
      </c>
      <c r="D74" s="16">
        <f t="shared" si="5"/>
        <v>335</v>
      </c>
      <c r="E74" s="34"/>
      <c r="F74" s="16">
        <f t="shared" si="6"/>
        <v>0</v>
      </c>
      <c r="G74" s="16">
        <f t="shared" si="7"/>
        <v>0</v>
      </c>
      <c r="H74" s="16">
        <f t="shared" si="8"/>
        <v>-335</v>
      </c>
      <c r="I74" s="3"/>
    </row>
    <row r="75" spans="1:9" ht="10.5" customHeight="1">
      <c r="A75" s="32" t="s">
        <v>138</v>
      </c>
      <c r="B75" s="33" t="s">
        <v>137</v>
      </c>
      <c r="C75" s="34">
        <v>335000</v>
      </c>
      <c r="D75" s="16">
        <f t="shared" si="5"/>
        <v>335</v>
      </c>
      <c r="E75" s="34"/>
      <c r="F75" s="16">
        <f t="shared" si="6"/>
        <v>0</v>
      </c>
      <c r="G75" s="16">
        <f t="shared" si="7"/>
        <v>0</v>
      </c>
      <c r="H75" s="16">
        <f t="shared" si="8"/>
        <v>-335</v>
      </c>
      <c r="I75" s="3"/>
    </row>
    <row r="76" spans="1:9" ht="10.5" customHeight="1">
      <c r="A76" s="32" t="s">
        <v>140</v>
      </c>
      <c r="B76" s="33" t="s">
        <v>139</v>
      </c>
      <c r="C76" s="34">
        <v>335000</v>
      </c>
      <c r="D76" s="16">
        <f t="shared" si="5"/>
        <v>335</v>
      </c>
      <c r="E76" s="34"/>
      <c r="F76" s="16">
        <f t="shared" si="6"/>
        <v>0</v>
      </c>
      <c r="G76" s="16">
        <f t="shared" si="7"/>
        <v>0</v>
      </c>
      <c r="H76" s="16">
        <f t="shared" si="8"/>
        <v>-335</v>
      </c>
      <c r="I76" s="3"/>
    </row>
    <row r="77" spans="1:9" ht="10.5" customHeight="1">
      <c r="A77" s="32" t="s">
        <v>142</v>
      </c>
      <c r="B77" s="33" t="s">
        <v>141</v>
      </c>
      <c r="C77" s="34">
        <v>350000</v>
      </c>
      <c r="D77" s="16">
        <f t="shared" si="5"/>
        <v>350</v>
      </c>
      <c r="E77" s="34"/>
      <c r="F77" s="16">
        <f t="shared" si="6"/>
        <v>0</v>
      </c>
      <c r="G77" s="16">
        <f t="shared" si="7"/>
        <v>0</v>
      </c>
      <c r="H77" s="16">
        <f t="shared" si="8"/>
        <v>-350</v>
      </c>
      <c r="I77" s="3"/>
    </row>
    <row r="78" spans="1:9" ht="10.5" customHeight="1">
      <c r="A78" s="32" t="s">
        <v>144</v>
      </c>
      <c r="B78" s="33" t="s">
        <v>143</v>
      </c>
      <c r="C78" s="34">
        <v>350000</v>
      </c>
      <c r="D78" s="16">
        <f t="shared" si="5"/>
        <v>350</v>
      </c>
      <c r="E78" s="34"/>
      <c r="F78" s="16">
        <f t="shared" si="6"/>
        <v>0</v>
      </c>
      <c r="G78" s="16">
        <f t="shared" si="7"/>
        <v>0</v>
      </c>
      <c r="H78" s="16">
        <f t="shared" si="8"/>
        <v>-350</v>
      </c>
      <c r="I78" s="3"/>
    </row>
    <row r="79" spans="1:9" ht="10.5" customHeight="1">
      <c r="A79" s="8" t="s">
        <v>146</v>
      </c>
      <c r="B79" s="11" t="s">
        <v>145</v>
      </c>
      <c r="C79" s="7">
        <v>330000</v>
      </c>
      <c r="D79" s="22">
        <f t="shared" si="5"/>
        <v>330</v>
      </c>
      <c r="E79" s="7">
        <v>23421.919999999998</v>
      </c>
      <c r="F79" s="22">
        <f t="shared" si="6"/>
        <v>23.421919999999997</v>
      </c>
      <c r="G79" s="22">
        <f t="shared" si="7"/>
        <v>7.0975515151515136</v>
      </c>
      <c r="H79" s="22">
        <f t="shared" si="8"/>
        <v>-306.57808</v>
      </c>
      <c r="I79" s="3"/>
    </row>
    <row r="80" spans="1:9" ht="10.5" customHeight="1">
      <c r="A80" s="32" t="s">
        <v>148</v>
      </c>
      <c r="B80" s="33" t="s">
        <v>147</v>
      </c>
      <c r="C80" s="34">
        <v>210000</v>
      </c>
      <c r="D80" s="16">
        <f t="shared" si="5"/>
        <v>210</v>
      </c>
      <c r="E80" s="34">
        <v>11769.32</v>
      </c>
      <c r="F80" s="16">
        <f t="shared" si="6"/>
        <v>11.76932</v>
      </c>
      <c r="G80" s="16">
        <f t="shared" si="7"/>
        <v>5.6044380952380957</v>
      </c>
      <c r="H80" s="16">
        <f t="shared" si="8"/>
        <v>-198.23068000000001</v>
      </c>
      <c r="I80" s="3"/>
    </row>
    <row r="81" spans="1:9" ht="10.5" customHeight="1">
      <c r="A81" s="32" t="s">
        <v>150</v>
      </c>
      <c r="B81" s="33" t="s">
        <v>149</v>
      </c>
      <c r="C81" s="34"/>
      <c r="D81" s="16">
        <f t="shared" si="5"/>
        <v>0</v>
      </c>
      <c r="E81" s="34">
        <v>2500</v>
      </c>
      <c r="F81" s="16">
        <f t="shared" si="6"/>
        <v>2.5</v>
      </c>
      <c r="G81" s="16" t="e">
        <f t="shared" si="7"/>
        <v>#DIV/0!</v>
      </c>
      <c r="H81" s="16">
        <f t="shared" si="8"/>
        <v>2.5</v>
      </c>
      <c r="I81" s="3"/>
    </row>
    <row r="82" spans="1:9" ht="10.5" customHeight="1">
      <c r="A82" s="32" t="s">
        <v>152</v>
      </c>
      <c r="B82" s="33" t="s">
        <v>151</v>
      </c>
      <c r="C82" s="34"/>
      <c r="D82" s="16">
        <f t="shared" si="5"/>
        <v>0</v>
      </c>
      <c r="E82" s="34">
        <v>2500</v>
      </c>
      <c r="F82" s="16">
        <f t="shared" si="6"/>
        <v>2.5</v>
      </c>
      <c r="G82" s="16" t="e">
        <f t="shared" si="7"/>
        <v>#DIV/0!</v>
      </c>
      <c r="H82" s="16">
        <f t="shared" si="8"/>
        <v>2.5</v>
      </c>
      <c r="I82" s="3"/>
    </row>
    <row r="83" spans="1:9" ht="10.5" customHeight="1">
      <c r="A83" s="32" t="s">
        <v>154</v>
      </c>
      <c r="B83" s="33" t="s">
        <v>153</v>
      </c>
      <c r="C83" s="34">
        <v>50000</v>
      </c>
      <c r="D83" s="16">
        <f t="shared" si="5"/>
        <v>50</v>
      </c>
      <c r="E83" s="34"/>
      <c r="F83" s="16">
        <f t="shared" si="6"/>
        <v>0</v>
      </c>
      <c r="G83" s="16">
        <f t="shared" si="7"/>
        <v>0</v>
      </c>
      <c r="H83" s="16">
        <f t="shared" si="8"/>
        <v>-50</v>
      </c>
      <c r="I83" s="3"/>
    </row>
    <row r="84" spans="1:9" ht="10.5" customHeight="1">
      <c r="A84" s="32" t="s">
        <v>156</v>
      </c>
      <c r="B84" s="33" t="s">
        <v>155</v>
      </c>
      <c r="C84" s="34">
        <v>50000</v>
      </c>
      <c r="D84" s="16">
        <f t="shared" si="5"/>
        <v>50</v>
      </c>
      <c r="E84" s="34"/>
      <c r="F84" s="16">
        <f t="shared" si="6"/>
        <v>0</v>
      </c>
      <c r="G84" s="16">
        <f t="shared" si="7"/>
        <v>0</v>
      </c>
      <c r="H84" s="16">
        <f t="shared" si="8"/>
        <v>-50</v>
      </c>
      <c r="I84" s="3"/>
    </row>
    <row r="85" spans="1:9" ht="10.5" customHeight="1">
      <c r="A85" s="32" t="s">
        <v>158</v>
      </c>
      <c r="B85" s="33" t="s">
        <v>157</v>
      </c>
      <c r="C85" s="34"/>
      <c r="D85" s="16">
        <f t="shared" si="5"/>
        <v>0</v>
      </c>
      <c r="E85" s="34">
        <v>4000</v>
      </c>
      <c r="F85" s="16">
        <f t="shared" si="6"/>
        <v>4</v>
      </c>
      <c r="G85" s="16" t="e">
        <f t="shared" si="7"/>
        <v>#DIV/0!</v>
      </c>
      <c r="H85" s="16">
        <f t="shared" si="8"/>
        <v>4</v>
      </c>
      <c r="I85" s="3"/>
    </row>
    <row r="86" spans="1:9" ht="10.5" customHeight="1">
      <c r="A86" s="32" t="s">
        <v>160</v>
      </c>
      <c r="B86" s="33" t="s">
        <v>159</v>
      </c>
      <c r="C86" s="34"/>
      <c r="D86" s="16">
        <f t="shared" si="5"/>
        <v>0</v>
      </c>
      <c r="E86" s="34">
        <v>4000</v>
      </c>
      <c r="F86" s="16">
        <f t="shared" si="6"/>
        <v>4</v>
      </c>
      <c r="G86" s="16" t="e">
        <f t="shared" si="7"/>
        <v>#DIV/0!</v>
      </c>
      <c r="H86" s="16">
        <f t="shared" si="8"/>
        <v>4</v>
      </c>
      <c r="I86" s="3"/>
    </row>
    <row r="87" spans="1:9" ht="10.5" customHeight="1">
      <c r="A87" s="32" t="s">
        <v>162</v>
      </c>
      <c r="B87" s="33" t="s">
        <v>161</v>
      </c>
      <c r="C87" s="34"/>
      <c r="D87" s="16">
        <f t="shared" si="5"/>
        <v>0</v>
      </c>
      <c r="E87" s="34">
        <v>500</v>
      </c>
      <c r="F87" s="16">
        <f t="shared" si="6"/>
        <v>0.5</v>
      </c>
      <c r="G87" s="16" t="e">
        <f t="shared" si="7"/>
        <v>#DIV/0!</v>
      </c>
      <c r="H87" s="16">
        <f t="shared" si="8"/>
        <v>0.5</v>
      </c>
      <c r="I87" s="3"/>
    </row>
    <row r="88" spans="1:9" ht="10.5" customHeight="1">
      <c r="A88" s="32" t="s">
        <v>164</v>
      </c>
      <c r="B88" s="33" t="s">
        <v>163</v>
      </c>
      <c r="C88" s="34"/>
      <c r="D88" s="16">
        <f t="shared" si="5"/>
        <v>0</v>
      </c>
      <c r="E88" s="34">
        <v>500</v>
      </c>
      <c r="F88" s="16">
        <f t="shared" si="6"/>
        <v>0.5</v>
      </c>
      <c r="G88" s="16" t="e">
        <f t="shared" si="7"/>
        <v>#DIV/0!</v>
      </c>
      <c r="H88" s="16">
        <f t="shared" si="8"/>
        <v>0.5</v>
      </c>
      <c r="I88" s="3"/>
    </row>
    <row r="89" spans="1:9" ht="10.5" customHeight="1">
      <c r="A89" s="32" t="s">
        <v>166</v>
      </c>
      <c r="B89" s="33" t="s">
        <v>165</v>
      </c>
      <c r="C89" s="34">
        <v>80000</v>
      </c>
      <c r="D89" s="16">
        <f t="shared" si="5"/>
        <v>80</v>
      </c>
      <c r="E89" s="34"/>
      <c r="F89" s="16">
        <f t="shared" si="6"/>
        <v>0</v>
      </c>
      <c r="G89" s="16">
        <f t="shared" si="7"/>
        <v>0</v>
      </c>
      <c r="H89" s="16">
        <f t="shared" si="8"/>
        <v>-80</v>
      </c>
      <c r="I89" s="3"/>
    </row>
    <row r="90" spans="1:9" ht="10.5" customHeight="1">
      <c r="A90" s="32" t="s">
        <v>168</v>
      </c>
      <c r="B90" s="33" t="s">
        <v>167</v>
      </c>
      <c r="C90" s="34">
        <v>80000</v>
      </c>
      <c r="D90" s="16">
        <f t="shared" si="5"/>
        <v>80</v>
      </c>
      <c r="E90" s="34"/>
      <c r="F90" s="16">
        <f t="shared" si="6"/>
        <v>0</v>
      </c>
      <c r="G90" s="16">
        <f t="shared" si="7"/>
        <v>0</v>
      </c>
      <c r="H90" s="16">
        <f t="shared" si="8"/>
        <v>-80</v>
      </c>
      <c r="I90" s="3"/>
    </row>
    <row r="91" spans="1:9" ht="10.5" customHeight="1">
      <c r="A91" s="32" t="s">
        <v>170</v>
      </c>
      <c r="B91" s="33" t="s">
        <v>169</v>
      </c>
      <c r="C91" s="34">
        <v>80000</v>
      </c>
      <c r="D91" s="16">
        <f t="shared" si="5"/>
        <v>80</v>
      </c>
      <c r="E91" s="34">
        <v>4769.32</v>
      </c>
      <c r="F91" s="16">
        <f t="shared" si="6"/>
        <v>4.7693199999999996</v>
      </c>
      <c r="G91" s="16">
        <f t="shared" si="7"/>
        <v>5.9616499999999997</v>
      </c>
      <c r="H91" s="16">
        <f t="shared" si="8"/>
        <v>-75.230680000000007</v>
      </c>
      <c r="I91" s="3"/>
    </row>
    <row r="92" spans="1:9" ht="10.5" customHeight="1">
      <c r="A92" s="32" t="s">
        <v>172</v>
      </c>
      <c r="B92" s="33" t="s">
        <v>171</v>
      </c>
      <c r="C92" s="34">
        <v>80000</v>
      </c>
      <c r="D92" s="16">
        <f t="shared" si="5"/>
        <v>80</v>
      </c>
      <c r="E92" s="34">
        <v>4769.32</v>
      </c>
      <c r="F92" s="16">
        <f t="shared" si="6"/>
        <v>4.7693199999999996</v>
      </c>
      <c r="G92" s="16">
        <f t="shared" si="7"/>
        <v>5.9616499999999997</v>
      </c>
      <c r="H92" s="16">
        <f t="shared" si="8"/>
        <v>-75.230680000000007</v>
      </c>
      <c r="I92" s="3"/>
    </row>
    <row r="93" spans="1:9" ht="10.5" customHeight="1">
      <c r="A93" s="32" t="s">
        <v>174</v>
      </c>
      <c r="B93" s="33" t="s">
        <v>173</v>
      </c>
      <c r="C93" s="34">
        <v>30000</v>
      </c>
      <c r="D93" s="16">
        <f t="shared" si="5"/>
        <v>30</v>
      </c>
      <c r="E93" s="34">
        <v>11652.6</v>
      </c>
      <c r="F93" s="16">
        <f t="shared" si="6"/>
        <v>11.6526</v>
      </c>
      <c r="G93" s="16">
        <f t="shared" si="7"/>
        <v>38.841999999999999</v>
      </c>
      <c r="H93" s="16">
        <f t="shared" si="8"/>
        <v>-18.3474</v>
      </c>
      <c r="I93" s="3"/>
    </row>
    <row r="94" spans="1:9" ht="10.5" customHeight="1">
      <c r="A94" s="32" t="s">
        <v>176</v>
      </c>
      <c r="B94" s="33" t="s">
        <v>175</v>
      </c>
      <c r="C94" s="34">
        <v>30000</v>
      </c>
      <c r="D94" s="16">
        <f t="shared" si="5"/>
        <v>30</v>
      </c>
      <c r="E94" s="34">
        <v>11652.6</v>
      </c>
      <c r="F94" s="16">
        <f t="shared" si="6"/>
        <v>11.6526</v>
      </c>
      <c r="G94" s="16">
        <f t="shared" si="7"/>
        <v>38.841999999999999</v>
      </c>
      <c r="H94" s="16">
        <f t="shared" si="8"/>
        <v>-18.3474</v>
      </c>
      <c r="I94" s="3"/>
    </row>
    <row r="95" spans="1:9" ht="10.5" customHeight="1">
      <c r="A95" s="32" t="s">
        <v>178</v>
      </c>
      <c r="B95" s="33" t="s">
        <v>177</v>
      </c>
      <c r="C95" s="34">
        <v>30000</v>
      </c>
      <c r="D95" s="16">
        <f t="shared" si="5"/>
        <v>30</v>
      </c>
      <c r="E95" s="34">
        <v>11652.6</v>
      </c>
      <c r="F95" s="16">
        <f t="shared" si="6"/>
        <v>11.6526</v>
      </c>
      <c r="G95" s="16">
        <f t="shared" si="7"/>
        <v>38.841999999999999</v>
      </c>
      <c r="H95" s="16">
        <f t="shared" si="8"/>
        <v>-18.3474</v>
      </c>
      <c r="I95" s="3"/>
    </row>
    <row r="96" spans="1:9" ht="10.5" customHeight="1">
      <c r="A96" s="32" t="s">
        <v>180</v>
      </c>
      <c r="B96" s="33" t="s">
        <v>179</v>
      </c>
      <c r="C96" s="34">
        <v>90000</v>
      </c>
      <c r="D96" s="16">
        <f t="shared" si="5"/>
        <v>90</v>
      </c>
      <c r="E96" s="34"/>
      <c r="F96" s="16">
        <f t="shared" si="6"/>
        <v>0</v>
      </c>
      <c r="G96" s="16">
        <f t="shared" si="7"/>
        <v>0</v>
      </c>
      <c r="H96" s="16">
        <f t="shared" si="8"/>
        <v>-90</v>
      </c>
      <c r="I96" s="3"/>
    </row>
    <row r="97" spans="1:9" ht="10.5" customHeight="1">
      <c r="A97" s="32" t="s">
        <v>182</v>
      </c>
      <c r="B97" s="33" t="s">
        <v>181</v>
      </c>
      <c r="C97" s="34">
        <v>90000</v>
      </c>
      <c r="D97" s="16">
        <f t="shared" si="5"/>
        <v>90</v>
      </c>
      <c r="E97" s="34"/>
      <c r="F97" s="16">
        <f t="shared" si="6"/>
        <v>0</v>
      </c>
      <c r="G97" s="16">
        <f t="shared" si="7"/>
        <v>0</v>
      </c>
      <c r="H97" s="16">
        <f t="shared" si="8"/>
        <v>-90</v>
      </c>
      <c r="I97" s="3"/>
    </row>
    <row r="98" spans="1:9" ht="10.5" customHeight="1">
      <c r="A98" s="8" t="s">
        <v>184</v>
      </c>
      <c r="B98" s="11" t="s">
        <v>183</v>
      </c>
      <c r="C98" s="7">
        <v>300000</v>
      </c>
      <c r="D98" s="22">
        <f t="shared" si="5"/>
        <v>300</v>
      </c>
      <c r="E98" s="7"/>
      <c r="F98" s="22">
        <f t="shared" si="6"/>
        <v>0</v>
      </c>
      <c r="G98" s="22">
        <f t="shared" si="7"/>
        <v>0</v>
      </c>
      <c r="H98" s="22">
        <f t="shared" si="8"/>
        <v>-300</v>
      </c>
      <c r="I98" s="3"/>
    </row>
    <row r="99" spans="1:9" ht="10.5" customHeight="1">
      <c r="A99" s="32" t="s">
        <v>186</v>
      </c>
      <c r="B99" s="33" t="s">
        <v>185</v>
      </c>
      <c r="C99" s="34">
        <v>300000</v>
      </c>
      <c r="D99" s="16">
        <f t="shared" si="5"/>
        <v>300</v>
      </c>
      <c r="E99" s="34"/>
      <c r="F99" s="16">
        <f t="shared" si="6"/>
        <v>0</v>
      </c>
      <c r="G99" s="16">
        <f t="shared" si="7"/>
        <v>0</v>
      </c>
      <c r="H99" s="16">
        <f t="shared" si="8"/>
        <v>-300</v>
      </c>
      <c r="I99" s="3"/>
    </row>
    <row r="100" spans="1:9" ht="10.5" customHeight="1">
      <c r="A100" s="32" t="s">
        <v>188</v>
      </c>
      <c r="B100" s="33" t="s">
        <v>187</v>
      </c>
      <c r="C100" s="34">
        <v>300000</v>
      </c>
      <c r="D100" s="16">
        <f t="shared" si="5"/>
        <v>300</v>
      </c>
      <c r="E100" s="34"/>
      <c r="F100" s="16">
        <f t="shared" si="6"/>
        <v>0</v>
      </c>
      <c r="G100" s="16">
        <f t="shared" si="7"/>
        <v>0</v>
      </c>
      <c r="H100" s="16">
        <f t="shared" si="8"/>
        <v>-300</v>
      </c>
      <c r="I100" s="3"/>
    </row>
    <row r="101" spans="1:9" ht="10.5" customHeight="1">
      <c r="A101" s="8" t="s">
        <v>190</v>
      </c>
      <c r="B101" s="11" t="s">
        <v>189</v>
      </c>
      <c r="C101" s="7">
        <v>768374761.73000002</v>
      </c>
      <c r="D101" s="22">
        <f t="shared" si="5"/>
        <v>768374.76173000003</v>
      </c>
      <c r="E101" s="7">
        <v>43037146.079999998</v>
      </c>
      <c r="F101" s="22">
        <f t="shared" si="6"/>
        <v>43037.146079999999</v>
      </c>
      <c r="G101" s="22">
        <f t="shared" si="7"/>
        <v>5.6010619067057368</v>
      </c>
      <c r="H101" s="22">
        <f t="shared" si="8"/>
        <v>-725337.61565000005</v>
      </c>
      <c r="I101" s="3"/>
    </row>
    <row r="102" spans="1:9" ht="10.5" customHeight="1">
      <c r="A102" s="8" t="s">
        <v>192</v>
      </c>
      <c r="B102" s="11" t="s">
        <v>191</v>
      </c>
      <c r="C102" s="7">
        <v>751485098.01999998</v>
      </c>
      <c r="D102" s="22">
        <f t="shared" si="5"/>
        <v>751485.09802000003</v>
      </c>
      <c r="E102" s="7">
        <v>44766424.399999999</v>
      </c>
      <c r="F102" s="22">
        <f t="shared" si="6"/>
        <v>44766.424399999996</v>
      </c>
      <c r="G102" s="22">
        <f t="shared" si="7"/>
        <v>5.9570608276797232</v>
      </c>
      <c r="H102" s="22">
        <f t="shared" si="8"/>
        <v>-706718.67362000002</v>
      </c>
      <c r="I102" s="3"/>
    </row>
    <row r="103" spans="1:9" ht="10.5" customHeight="1">
      <c r="A103" s="8" t="s">
        <v>194</v>
      </c>
      <c r="B103" s="11" t="s">
        <v>193</v>
      </c>
      <c r="C103" s="7">
        <v>310805700</v>
      </c>
      <c r="D103" s="22">
        <f t="shared" si="5"/>
        <v>310805.7</v>
      </c>
      <c r="E103" s="7">
        <v>24605500</v>
      </c>
      <c r="F103" s="22">
        <f t="shared" si="6"/>
        <v>24605.5</v>
      </c>
      <c r="G103" s="22">
        <f t="shared" si="7"/>
        <v>7.9166823517071911</v>
      </c>
      <c r="H103" s="22">
        <f t="shared" si="8"/>
        <v>-286200.2</v>
      </c>
      <c r="I103" s="3"/>
    </row>
    <row r="104" spans="1:9" ht="10.5" customHeight="1">
      <c r="A104" s="32" t="s">
        <v>196</v>
      </c>
      <c r="B104" s="33" t="s">
        <v>195</v>
      </c>
      <c r="C104" s="34">
        <v>310805700</v>
      </c>
      <c r="D104" s="16">
        <f t="shared" si="5"/>
        <v>310805.7</v>
      </c>
      <c r="E104" s="34">
        <v>24605500</v>
      </c>
      <c r="F104" s="16">
        <f t="shared" si="6"/>
        <v>24605.5</v>
      </c>
      <c r="G104" s="16">
        <f t="shared" si="7"/>
        <v>7.9166823517071911</v>
      </c>
      <c r="H104" s="16">
        <f t="shared" si="8"/>
        <v>-286200.2</v>
      </c>
      <c r="I104" s="3"/>
    </row>
    <row r="105" spans="1:9" ht="10.5" customHeight="1">
      <c r="A105" s="32" t="s">
        <v>257</v>
      </c>
      <c r="B105" s="46" t="s">
        <v>256</v>
      </c>
      <c r="C105" s="34">
        <v>310805700</v>
      </c>
      <c r="D105" s="16">
        <f t="shared" si="5"/>
        <v>310805.7</v>
      </c>
      <c r="E105" s="34">
        <v>24605500</v>
      </c>
      <c r="F105" s="16">
        <f t="shared" si="6"/>
        <v>24605.5</v>
      </c>
      <c r="G105" s="16">
        <f t="shared" si="7"/>
        <v>7.9166823517071911</v>
      </c>
      <c r="H105" s="16">
        <f t="shared" si="8"/>
        <v>-286200.2</v>
      </c>
      <c r="I105" s="3"/>
    </row>
    <row r="106" spans="1:9" ht="10.5" customHeight="1">
      <c r="A106" s="8" t="s">
        <v>198</v>
      </c>
      <c r="B106" s="11" t="s">
        <v>197</v>
      </c>
      <c r="C106" s="7">
        <v>179885628.44</v>
      </c>
      <c r="D106" s="22">
        <f t="shared" si="5"/>
        <v>179885.62844</v>
      </c>
      <c r="E106" s="7"/>
      <c r="F106" s="22">
        <f>SUM(E106/1000)</f>
        <v>0</v>
      </c>
      <c r="G106" s="22">
        <f t="shared" si="7"/>
        <v>0</v>
      </c>
      <c r="H106" s="22">
        <f t="shared" si="8"/>
        <v>-179885.62844</v>
      </c>
      <c r="I106" s="3"/>
    </row>
    <row r="107" spans="1:9" ht="10.5" customHeight="1">
      <c r="A107" s="32" t="s">
        <v>200</v>
      </c>
      <c r="B107" s="33" t="s">
        <v>199</v>
      </c>
      <c r="C107" s="34">
        <v>2611300</v>
      </c>
      <c r="D107" s="16">
        <f t="shared" si="5"/>
        <v>2611.3000000000002</v>
      </c>
      <c r="E107" s="34"/>
      <c r="F107" s="16">
        <f t="shared" si="6"/>
        <v>0</v>
      </c>
      <c r="G107" s="16">
        <f t="shared" si="7"/>
        <v>0</v>
      </c>
      <c r="H107" s="16">
        <f t="shared" si="8"/>
        <v>-2611.3000000000002</v>
      </c>
      <c r="I107" s="3"/>
    </row>
    <row r="108" spans="1:9" ht="10.5" customHeight="1">
      <c r="A108" s="32" t="s">
        <v>258</v>
      </c>
      <c r="B108" s="33" t="s">
        <v>259</v>
      </c>
      <c r="C108" s="34">
        <v>2611300</v>
      </c>
      <c r="D108" s="16">
        <f t="shared" si="5"/>
        <v>2611.3000000000002</v>
      </c>
      <c r="E108" s="34"/>
      <c r="F108" s="16">
        <f t="shared" si="6"/>
        <v>0</v>
      </c>
      <c r="G108" s="16">
        <f t="shared" si="7"/>
        <v>0</v>
      </c>
      <c r="H108" s="16">
        <f t="shared" si="8"/>
        <v>-2611.3000000000002</v>
      </c>
      <c r="I108" s="3"/>
    </row>
    <row r="109" spans="1:9" ht="10.5" customHeight="1">
      <c r="A109" s="32" t="s">
        <v>202</v>
      </c>
      <c r="B109" s="36" t="s">
        <v>201</v>
      </c>
      <c r="C109" s="34">
        <v>5832958.4900000002</v>
      </c>
      <c r="D109" s="16">
        <f t="shared" si="5"/>
        <v>5832.95849</v>
      </c>
      <c r="E109" s="34"/>
      <c r="F109" s="16">
        <f t="shared" si="6"/>
        <v>0</v>
      </c>
      <c r="G109" s="16">
        <f t="shared" si="7"/>
        <v>0</v>
      </c>
      <c r="H109" s="16">
        <f t="shared" si="8"/>
        <v>-5832.95849</v>
      </c>
      <c r="I109" s="3"/>
    </row>
    <row r="110" spans="1:9" ht="10.5" customHeight="1">
      <c r="A110" s="47" t="s">
        <v>260</v>
      </c>
      <c r="B110" s="51" t="s">
        <v>262</v>
      </c>
      <c r="C110" s="41">
        <v>5832958.4900000002</v>
      </c>
      <c r="D110" s="16">
        <v>4258.1000000000004</v>
      </c>
      <c r="E110" s="34"/>
      <c r="F110" s="16">
        <f t="shared" si="6"/>
        <v>0</v>
      </c>
      <c r="G110" s="16">
        <f t="shared" si="7"/>
        <v>0</v>
      </c>
      <c r="H110" s="16">
        <f t="shared" si="8"/>
        <v>-4258.1000000000004</v>
      </c>
      <c r="I110" s="3"/>
    </row>
    <row r="111" spans="1:9" ht="10.5" customHeight="1">
      <c r="A111" s="47" t="s">
        <v>261</v>
      </c>
      <c r="B111" s="50" t="s">
        <v>263</v>
      </c>
      <c r="C111" s="41"/>
      <c r="D111" s="16">
        <v>1574.9</v>
      </c>
      <c r="E111" s="34"/>
      <c r="F111" s="16">
        <f t="shared" ref="F111" si="9">SUM(E111/1000)</f>
        <v>0</v>
      </c>
      <c r="G111" s="16">
        <f t="shared" ref="G111" si="10">SUM(F111/D111*100)</f>
        <v>0</v>
      </c>
      <c r="H111" s="16">
        <f t="shared" ref="H111" si="11">SUM(F111-D111)</f>
        <v>-1574.9</v>
      </c>
      <c r="I111" s="3"/>
    </row>
    <row r="112" spans="1:9" ht="10.5" customHeight="1">
      <c r="A112" s="32" t="s">
        <v>204</v>
      </c>
      <c r="B112" s="52" t="s">
        <v>203</v>
      </c>
      <c r="C112" s="34">
        <v>181875.72</v>
      </c>
      <c r="D112" s="16">
        <f t="shared" si="5"/>
        <v>181.87572</v>
      </c>
      <c r="E112" s="34"/>
      <c r="F112" s="16">
        <f t="shared" si="6"/>
        <v>0</v>
      </c>
      <c r="G112" s="16">
        <f t="shared" si="7"/>
        <v>0</v>
      </c>
      <c r="H112" s="16">
        <f t="shared" si="8"/>
        <v>-181.87572</v>
      </c>
      <c r="I112" s="3"/>
    </row>
    <row r="113" spans="1:9" ht="10.5" customHeight="1">
      <c r="A113" s="47" t="s">
        <v>264</v>
      </c>
      <c r="B113" s="49" t="s">
        <v>266</v>
      </c>
      <c r="C113" s="41"/>
      <c r="D113" s="16">
        <v>132.80000000000001</v>
      </c>
      <c r="E113" s="34"/>
      <c r="F113" s="16">
        <f t="shared" ref="F113" si="12">SUM(E113/1000)</f>
        <v>0</v>
      </c>
      <c r="G113" s="16">
        <f t="shared" ref="G113" si="13">SUM(F113/D113*100)</f>
        <v>0</v>
      </c>
      <c r="H113" s="16">
        <f t="shared" ref="H113" si="14">SUM(F113-D113)</f>
        <v>-132.80000000000001</v>
      </c>
      <c r="I113" s="3"/>
    </row>
    <row r="114" spans="1:9" ht="10.5" customHeight="1">
      <c r="A114" s="47" t="s">
        <v>265</v>
      </c>
      <c r="B114" s="49" t="s">
        <v>267</v>
      </c>
      <c r="C114" s="41">
        <v>181875.72</v>
      </c>
      <c r="D114" s="16">
        <v>49.1</v>
      </c>
      <c r="E114" s="34"/>
      <c r="F114" s="16">
        <f t="shared" si="6"/>
        <v>0</v>
      </c>
      <c r="G114" s="16">
        <f t="shared" si="7"/>
        <v>0</v>
      </c>
      <c r="H114" s="16">
        <f t="shared" si="8"/>
        <v>-49.1</v>
      </c>
      <c r="I114" s="3"/>
    </row>
    <row r="115" spans="1:9" ht="10.5" customHeight="1">
      <c r="A115" s="32" t="s">
        <v>206</v>
      </c>
      <c r="B115" s="52" t="s">
        <v>205</v>
      </c>
      <c r="C115" s="34">
        <v>5319148.9400000004</v>
      </c>
      <c r="D115" s="16">
        <f t="shared" si="5"/>
        <v>5319.14894</v>
      </c>
      <c r="E115" s="34"/>
      <c r="F115" s="16">
        <f t="shared" si="6"/>
        <v>0</v>
      </c>
      <c r="G115" s="16">
        <f t="shared" si="7"/>
        <v>0</v>
      </c>
      <c r="H115" s="16">
        <f t="shared" si="8"/>
        <v>-5319.14894</v>
      </c>
      <c r="I115" s="3"/>
    </row>
    <row r="116" spans="1:9" ht="10.5" customHeight="1">
      <c r="A116" s="47" t="s">
        <v>268</v>
      </c>
      <c r="B116" s="49" t="s">
        <v>270</v>
      </c>
      <c r="C116" s="41">
        <v>5319148.9400000004</v>
      </c>
      <c r="D116" s="16">
        <v>5000</v>
      </c>
      <c r="E116" s="34"/>
      <c r="F116" s="16">
        <f t="shared" si="6"/>
        <v>0</v>
      </c>
      <c r="G116" s="16">
        <f t="shared" si="7"/>
        <v>0</v>
      </c>
      <c r="H116" s="16">
        <f t="shared" si="8"/>
        <v>-5000</v>
      </c>
      <c r="I116" s="3"/>
    </row>
    <row r="117" spans="1:9" ht="10.5" customHeight="1">
      <c r="A117" s="47" t="s">
        <v>269</v>
      </c>
      <c r="B117" s="49" t="s">
        <v>271</v>
      </c>
      <c r="C117" s="41"/>
      <c r="D117" s="16">
        <v>319.10000000000002</v>
      </c>
      <c r="E117" s="34"/>
      <c r="F117" s="16">
        <f t="shared" ref="F117" si="15">SUM(E117/1000)</f>
        <v>0</v>
      </c>
      <c r="G117" s="16">
        <f t="shared" ref="G117" si="16">SUM(F117/D117*100)</f>
        <v>0</v>
      </c>
      <c r="H117" s="16">
        <f t="shared" ref="H117" si="17">SUM(F117-D117)</f>
        <v>-319.10000000000002</v>
      </c>
      <c r="I117" s="3"/>
    </row>
    <row r="118" spans="1:9" ht="10.5" customHeight="1">
      <c r="A118" s="32" t="s">
        <v>208</v>
      </c>
      <c r="B118" s="52" t="s">
        <v>207</v>
      </c>
      <c r="C118" s="34">
        <v>676327.99</v>
      </c>
      <c r="D118" s="16">
        <f t="shared" si="5"/>
        <v>676.32799</v>
      </c>
      <c r="E118" s="34"/>
      <c r="F118" s="16">
        <f t="shared" si="6"/>
        <v>0</v>
      </c>
      <c r="G118" s="16">
        <f t="shared" si="7"/>
        <v>0</v>
      </c>
      <c r="H118" s="16">
        <f t="shared" si="8"/>
        <v>-676.32799</v>
      </c>
      <c r="I118" s="3"/>
    </row>
    <row r="119" spans="1:9" ht="10.5" customHeight="1">
      <c r="A119" s="47" t="s">
        <v>272</v>
      </c>
      <c r="B119" s="49" t="s">
        <v>274</v>
      </c>
      <c r="C119" s="41"/>
      <c r="D119" s="16">
        <v>635.70000000000005</v>
      </c>
      <c r="E119" s="34"/>
      <c r="F119" s="16">
        <f t="shared" ref="F119" si="18">SUM(E119/1000)</f>
        <v>0</v>
      </c>
      <c r="G119" s="16">
        <f t="shared" ref="G119" si="19">SUM(F119/D119*100)</f>
        <v>0</v>
      </c>
      <c r="H119" s="16">
        <f t="shared" ref="H119" si="20">SUM(F119-D119)</f>
        <v>-635.70000000000005</v>
      </c>
      <c r="I119" s="3"/>
    </row>
    <row r="120" spans="1:9" ht="10.5" customHeight="1">
      <c r="A120" s="47" t="s">
        <v>273</v>
      </c>
      <c r="B120" s="49" t="s">
        <v>275</v>
      </c>
      <c r="C120" s="41">
        <v>676327.99</v>
      </c>
      <c r="D120" s="16">
        <v>40.6</v>
      </c>
      <c r="E120" s="34"/>
      <c r="F120" s="16">
        <f t="shared" si="6"/>
        <v>0</v>
      </c>
      <c r="G120" s="16">
        <f t="shared" si="7"/>
        <v>0</v>
      </c>
      <c r="H120" s="16">
        <f t="shared" si="8"/>
        <v>-40.6</v>
      </c>
      <c r="I120" s="3"/>
    </row>
    <row r="121" spans="1:9" ht="10.5" customHeight="1">
      <c r="A121" s="32" t="s">
        <v>210</v>
      </c>
      <c r="B121" s="52" t="s">
        <v>209</v>
      </c>
      <c r="C121" s="34">
        <v>150147300</v>
      </c>
      <c r="D121" s="16">
        <f t="shared" si="5"/>
        <v>150147.29999999999</v>
      </c>
      <c r="E121" s="34"/>
      <c r="F121" s="16">
        <f t="shared" si="6"/>
        <v>0</v>
      </c>
      <c r="G121" s="16">
        <f t="shared" si="7"/>
        <v>0</v>
      </c>
      <c r="H121" s="16">
        <f t="shared" si="8"/>
        <v>-150147.29999999999</v>
      </c>
      <c r="I121" s="3"/>
    </row>
    <row r="122" spans="1:9" ht="10.5" customHeight="1">
      <c r="A122" s="47" t="s">
        <v>276</v>
      </c>
      <c r="B122" s="49" t="s">
        <v>278</v>
      </c>
      <c r="C122" s="41"/>
      <c r="D122" s="16">
        <v>141138.5</v>
      </c>
      <c r="E122" s="34"/>
      <c r="F122" s="16">
        <f t="shared" ref="F122" si="21">SUM(E122/1000)</f>
        <v>0</v>
      </c>
      <c r="G122" s="16">
        <f t="shared" ref="G122" si="22">SUM(F122/D122*100)</f>
        <v>0</v>
      </c>
      <c r="H122" s="16">
        <f t="shared" ref="H122" si="23">SUM(F122-D122)</f>
        <v>-141138.5</v>
      </c>
      <c r="I122" s="3"/>
    </row>
    <row r="123" spans="1:9" ht="10.5" customHeight="1">
      <c r="A123" s="47" t="s">
        <v>277</v>
      </c>
      <c r="B123" s="49" t="s">
        <v>279</v>
      </c>
      <c r="C123" s="41">
        <v>150147300</v>
      </c>
      <c r="D123" s="16">
        <v>9008.7999999999993</v>
      </c>
      <c r="E123" s="34"/>
      <c r="F123" s="16">
        <f t="shared" si="6"/>
        <v>0</v>
      </c>
      <c r="G123" s="16">
        <f t="shared" si="7"/>
        <v>0</v>
      </c>
      <c r="H123" s="16">
        <f t="shared" si="8"/>
        <v>-9008.7999999999993</v>
      </c>
      <c r="I123" s="3"/>
    </row>
    <row r="124" spans="1:9" ht="10.5" customHeight="1">
      <c r="A124" s="32" t="s">
        <v>212</v>
      </c>
      <c r="B124" s="52" t="s">
        <v>211</v>
      </c>
      <c r="C124" s="34">
        <v>15116717.300000001</v>
      </c>
      <c r="D124" s="23">
        <f t="shared" si="5"/>
        <v>15116.7173</v>
      </c>
      <c r="E124" s="34"/>
      <c r="F124" s="16">
        <f t="shared" si="6"/>
        <v>0</v>
      </c>
      <c r="G124" s="16">
        <f t="shared" si="7"/>
        <v>0</v>
      </c>
      <c r="H124" s="16">
        <f t="shared" si="8"/>
        <v>-15116.7173</v>
      </c>
      <c r="I124" s="3"/>
    </row>
    <row r="125" spans="1:9" ht="10.5" customHeight="1">
      <c r="A125" s="47" t="s">
        <v>280</v>
      </c>
      <c r="B125" s="49" t="s">
        <v>281</v>
      </c>
      <c r="C125" s="55"/>
      <c r="D125" s="56">
        <v>2713.3</v>
      </c>
      <c r="E125" s="41"/>
      <c r="F125" s="16">
        <f t="shared" ref="F125:F132" si="24">SUM(E125/1000)</f>
        <v>0</v>
      </c>
      <c r="G125" s="16">
        <f t="shared" ref="G125:G132" si="25">SUM(F125/D125*100)</f>
        <v>0</v>
      </c>
      <c r="H125" s="16">
        <f t="shared" ref="H125:H132" si="26">SUM(F125-D125)</f>
        <v>-2713.3</v>
      </c>
      <c r="I125" s="3"/>
    </row>
    <row r="126" spans="1:9" ht="10.5" customHeight="1">
      <c r="A126" s="47" t="s">
        <v>280</v>
      </c>
      <c r="B126" s="49" t="s">
        <v>282</v>
      </c>
      <c r="C126" s="55"/>
      <c r="D126" s="56">
        <v>853.3</v>
      </c>
      <c r="E126" s="41"/>
      <c r="F126" s="16">
        <f t="shared" si="24"/>
        <v>0</v>
      </c>
      <c r="G126" s="16">
        <f t="shared" si="25"/>
        <v>0</v>
      </c>
      <c r="H126" s="16">
        <f t="shared" si="26"/>
        <v>-853.3</v>
      </c>
      <c r="I126" s="3"/>
    </row>
    <row r="127" spans="1:9" ht="10.5" customHeight="1">
      <c r="A127" s="47" t="s">
        <v>280</v>
      </c>
      <c r="B127" s="54" t="s">
        <v>283</v>
      </c>
      <c r="C127" s="55"/>
      <c r="D127" s="56">
        <v>371.7</v>
      </c>
      <c r="E127" s="41"/>
      <c r="F127" s="16">
        <f t="shared" si="24"/>
        <v>0</v>
      </c>
      <c r="G127" s="16">
        <f t="shared" si="25"/>
        <v>0</v>
      </c>
      <c r="H127" s="16">
        <f t="shared" si="26"/>
        <v>-371.7</v>
      </c>
      <c r="I127" s="3"/>
    </row>
    <row r="128" spans="1:9" ht="10.5" customHeight="1">
      <c r="A128" s="47" t="s">
        <v>280</v>
      </c>
      <c r="B128" s="49" t="s">
        <v>284</v>
      </c>
      <c r="C128" s="55"/>
      <c r="D128" s="56">
        <v>3648.3</v>
      </c>
      <c r="E128" s="41"/>
      <c r="F128" s="16">
        <f t="shared" si="24"/>
        <v>0</v>
      </c>
      <c r="G128" s="16">
        <f t="shared" si="25"/>
        <v>0</v>
      </c>
      <c r="H128" s="16">
        <f t="shared" si="26"/>
        <v>-3648.3</v>
      </c>
      <c r="I128" s="3"/>
    </row>
    <row r="129" spans="1:9" ht="10.5" customHeight="1">
      <c r="A129" s="47" t="s">
        <v>280</v>
      </c>
      <c r="B129" s="49" t="s">
        <v>285</v>
      </c>
      <c r="C129" s="55"/>
      <c r="D129" s="56">
        <v>1383.2</v>
      </c>
      <c r="E129" s="41"/>
      <c r="F129" s="16">
        <f t="shared" si="24"/>
        <v>0</v>
      </c>
      <c r="G129" s="16">
        <f t="shared" si="25"/>
        <v>0</v>
      </c>
      <c r="H129" s="16">
        <f t="shared" si="26"/>
        <v>-1383.2</v>
      </c>
      <c r="I129" s="3"/>
    </row>
    <row r="130" spans="1:9" ht="10.5" customHeight="1">
      <c r="A130" s="47" t="s">
        <v>280</v>
      </c>
      <c r="B130" s="49" t="s">
        <v>286</v>
      </c>
      <c r="C130" s="55"/>
      <c r="D130" s="56">
        <v>311.60000000000002</v>
      </c>
      <c r="E130" s="41"/>
      <c r="F130" s="16">
        <f t="shared" si="24"/>
        <v>0</v>
      </c>
      <c r="G130" s="16">
        <f t="shared" si="25"/>
        <v>0</v>
      </c>
      <c r="H130" s="16">
        <f t="shared" si="26"/>
        <v>-311.60000000000002</v>
      </c>
      <c r="I130" s="3"/>
    </row>
    <row r="131" spans="1:9" ht="10.5" customHeight="1">
      <c r="A131" s="47" t="s">
        <v>280</v>
      </c>
      <c r="B131" s="49" t="s">
        <v>275</v>
      </c>
      <c r="C131" s="55"/>
      <c r="D131" s="56">
        <v>4236</v>
      </c>
      <c r="E131" s="41"/>
      <c r="F131" s="16">
        <f t="shared" si="24"/>
        <v>0</v>
      </c>
      <c r="G131" s="16">
        <f t="shared" si="25"/>
        <v>0</v>
      </c>
      <c r="H131" s="16">
        <f t="shared" si="26"/>
        <v>-4236</v>
      </c>
      <c r="I131" s="3"/>
    </row>
    <row r="132" spans="1:9" ht="10.5" customHeight="1">
      <c r="A132" s="47" t="s">
        <v>280</v>
      </c>
      <c r="B132" s="49" t="s">
        <v>287</v>
      </c>
      <c r="C132" s="55"/>
      <c r="D132" s="56">
        <v>1599.3</v>
      </c>
      <c r="E132" s="41"/>
      <c r="F132" s="16">
        <f t="shared" si="24"/>
        <v>0</v>
      </c>
      <c r="G132" s="16">
        <f t="shared" si="25"/>
        <v>0</v>
      </c>
      <c r="H132" s="16">
        <f t="shared" si="26"/>
        <v>-1599.3</v>
      </c>
      <c r="I132" s="3"/>
    </row>
    <row r="133" spans="1:9" ht="10.5" customHeight="1">
      <c r="A133" s="8" t="s">
        <v>214</v>
      </c>
      <c r="B133" s="11" t="s">
        <v>213</v>
      </c>
      <c r="C133" s="7">
        <v>257491460</v>
      </c>
      <c r="D133" s="22">
        <f t="shared" si="5"/>
        <v>257491.46</v>
      </c>
      <c r="E133" s="7">
        <v>20160924.399999999</v>
      </c>
      <c r="F133" s="22">
        <f t="shared" si="6"/>
        <v>20160.9244</v>
      </c>
      <c r="G133" s="22">
        <f t="shared" si="7"/>
        <v>7.829744877752451</v>
      </c>
      <c r="H133" s="22">
        <f t="shared" si="8"/>
        <v>-237330.5356</v>
      </c>
      <c r="I133" s="3"/>
    </row>
    <row r="134" spans="1:9" ht="10.5" customHeight="1">
      <c r="A134" s="32" t="s">
        <v>216</v>
      </c>
      <c r="B134" s="36" t="s">
        <v>215</v>
      </c>
      <c r="C134" s="34">
        <v>219265280</v>
      </c>
      <c r="D134" s="16">
        <f t="shared" si="5"/>
        <v>219265.28</v>
      </c>
      <c r="E134" s="34">
        <v>17745695</v>
      </c>
      <c r="F134" s="16">
        <f t="shared" si="6"/>
        <v>17745.695</v>
      </c>
      <c r="G134" s="16">
        <f t="shared" si="7"/>
        <v>8.0932535237681034</v>
      </c>
      <c r="H134" s="16">
        <f t="shared" si="8"/>
        <v>-201519.58499999999</v>
      </c>
      <c r="I134" s="3"/>
    </row>
    <row r="135" spans="1:9" ht="10.5" customHeight="1">
      <c r="A135" s="47" t="s">
        <v>288</v>
      </c>
      <c r="B135" s="49" t="s">
        <v>281</v>
      </c>
      <c r="C135" s="41"/>
      <c r="D135" s="16">
        <v>1008.5</v>
      </c>
      <c r="E135" s="34"/>
      <c r="F135" s="16">
        <v>252.1</v>
      </c>
      <c r="G135" s="16">
        <f t="shared" ref="G135:G142" si="27">SUM(F135/D135*100)</f>
        <v>24.997521070897371</v>
      </c>
      <c r="H135" s="16">
        <f t="shared" ref="H135:H142" si="28">SUM(F135-D135)</f>
        <v>-756.4</v>
      </c>
      <c r="I135" s="3"/>
    </row>
    <row r="136" spans="1:9" ht="10.5" customHeight="1">
      <c r="A136" s="47" t="s">
        <v>288</v>
      </c>
      <c r="B136" s="49" t="s">
        <v>282</v>
      </c>
      <c r="C136" s="41"/>
      <c r="D136" s="16">
        <v>215315</v>
      </c>
      <c r="E136" s="34"/>
      <c r="F136" s="16">
        <v>17045.8</v>
      </c>
      <c r="G136" s="16">
        <f t="shared" si="27"/>
        <v>7.9166802127116078</v>
      </c>
      <c r="H136" s="16">
        <f t="shared" si="28"/>
        <v>-198269.2</v>
      </c>
      <c r="I136" s="3"/>
    </row>
    <row r="137" spans="1:9" ht="10.5" customHeight="1">
      <c r="A137" s="47" t="s">
        <v>288</v>
      </c>
      <c r="B137" s="54" t="s">
        <v>283</v>
      </c>
      <c r="C137" s="41"/>
      <c r="D137" s="16">
        <v>312.7</v>
      </c>
      <c r="E137" s="34"/>
      <c r="F137" s="16">
        <v>0</v>
      </c>
      <c r="G137" s="16">
        <f t="shared" si="27"/>
        <v>0</v>
      </c>
      <c r="H137" s="16">
        <f t="shared" si="28"/>
        <v>-312.7</v>
      </c>
      <c r="I137" s="3"/>
    </row>
    <row r="138" spans="1:9" ht="10.5" customHeight="1">
      <c r="A138" s="47" t="s">
        <v>288</v>
      </c>
      <c r="B138" s="49" t="s">
        <v>284</v>
      </c>
      <c r="C138" s="41"/>
      <c r="D138" s="16">
        <v>134.80000000000001</v>
      </c>
      <c r="E138" s="34"/>
      <c r="F138" s="16">
        <v>0</v>
      </c>
      <c r="G138" s="16">
        <f t="shared" si="27"/>
        <v>0</v>
      </c>
      <c r="H138" s="16">
        <f t="shared" si="28"/>
        <v>-134.80000000000001</v>
      </c>
      <c r="I138" s="3"/>
    </row>
    <row r="139" spans="1:9" ht="10.5" customHeight="1">
      <c r="A139" s="47" t="s">
        <v>288</v>
      </c>
      <c r="B139" s="49" t="s">
        <v>285</v>
      </c>
      <c r="C139" s="41"/>
      <c r="D139" s="16">
        <v>814.8</v>
      </c>
      <c r="E139" s="34"/>
      <c r="F139" s="16">
        <v>203.7</v>
      </c>
      <c r="G139" s="16">
        <f t="shared" si="27"/>
        <v>25</v>
      </c>
      <c r="H139" s="16">
        <f t="shared" si="28"/>
        <v>-611.09999999999991</v>
      </c>
      <c r="I139" s="3"/>
    </row>
    <row r="140" spans="1:9" ht="10.5" customHeight="1">
      <c r="A140" s="47" t="s">
        <v>288</v>
      </c>
      <c r="B140" s="49" t="s">
        <v>286</v>
      </c>
      <c r="C140" s="41"/>
      <c r="D140" s="16">
        <v>332.1</v>
      </c>
      <c r="E140" s="34"/>
      <c r="F140" s="16">
        <v>83</v>
      </c>
      <c r="G140" s="16">
        <f t="shared" si="27"/>
        <v>24.99247214694369</v>
      </c>
      <c r="H140" s="16">
        <f t="shared" si="28"/>
        <v>-249.10000000000002</v>
      </c>
      <c r="I140" s="3"/>
    </row>
    <row r="141" spans="1:9" ht="10.5" customHeight="1">
      <c r="A141" s="47" t="s">
        <v>288</v>
      </c>
      <c r="B141" s="49" t="s">
        <v>275</v>
      </c>
      <c r="C141" s="41"/>
      <c r="D141" s="16">
        <v>703.1</v>
      </c>
      <c r="E141" s="34"/>
      <c r="F141" s="16">
        <v>0</v>
      </c>
      <c r="G141" s="16">
        <f t="shared" si="27"/>
        <v>0</v>
      </c>
      <c r="H141" s="16">
        <f t="shared" si="28"/>
        <v>-703.1</v>
      </c>
      <c r="I141" s="3"/>
    </row>
    <row r="142" spans="1:9" ht="10.5" customHeight="1">
      <c r="A142" s="47" t="s">
        <v>288</v>
      </c>
      <c r="B142" s="49" t="s">
        <v>287</v>
      </c>
      <c r="C142" s="41"/>
      <c r="D142" s="16">
        <v>644.29999999999995</v>
      </c>
      <c r="E142" s="34"/>
      <c r="F142" s="16">
        <v>161.1</v>
      </c>
      <c r="G142" s="16">
        <f t="shared" si="27"/>
        <v>25.003880180040355</v>
      </c>
      <c r="H142" s="16">
        <f t="shared" si="28"/>
        <v>-483.19999999999993</v>
      </c>
      <c r="I142" s="3"/>
    </row>
    <row r="143" spans="1:9" ht="10.5" customHeight="1">
      <c r="A143" s="32" t="s">
        <v>218</v>
      </c>
      <c r="B143" s="33" t="s">
        <v>217</v>
      </c>
      <c r="C143" s="34">
        <v>2265600</v>
      </c>
      <c r="D143" s="16">
        <f t="shared" si="5"/>
        <v>2265.6</v>
      </c>
      <c r="E143" s="34">
        <v>566400</v>
      </c>
      <c r="F143" s="16">
        <f t="shared" si="6"/>
        <v>566.4</v>
      </c>
      <c r="G143" s="16">
        <f t="shared" si="7"/>
        <v>25</v>
      </c>
      <c r="H143" s="16">
        <f t="shared" si="8"/>
        <v>-1699.1999999999998</v>
      </c>
      <c r="I143" s="3"/>
    </row>
    <row r="144" spans="1:9" ht="10.5" customHeight="1">
      <c r="A144" s="32" t="s">
        <v>289</v>
      </c>
      <c r="B144" s="53" t="s">
        <v>290</v>
      </c>
      <c r="C144" s="34">
        <v>2265600</v>
      </c>
      <c r="D144" s="16">
        <f t="shared" si="5"/>
        <v>2265.6</v>
      </c>
      <c r="E144" s="34">
        <v>566400</v>
      </c>
      <c r="F144" s="16">
        <f t="shared" si="6"/>
        <v>566.4</v>
      </c>
      <c r="G144" s="16">
        <f t="shared" si="7"/>
        <v>25</v>
      </c>
      <c r="H144" s="16">
        <f t="shared" si="8"/>
        <v>-1699.1999999999998</v>
      </c>
      <c r="I144" s="3"/>
    </row>
    <row r="145" spans="1:9" ht="10.5" customHeight="1">
      <c r="A145" s="32" t="s">
        <v>220</v>
      </c>
      <c r="B145" s="33" t="s">
        <v>219</v>
      </c>
      <c r="C145" s="34">
        <v>10845000</v>
      </c>
      <c r="D145" s="16">
        <f t="shared" si="5"/>
        <v>10845</v>
      </c>
      <c r="E145" s="34"/>
      <c r="F145" s="16">
        <f t="shared" si="6"/>
        <v>0</v>
      </c>
      <c r="G145" s="16">
        <f t="shared" si="7"/>
        <v>0</v>
      </c>
      <c r="H145" s="16">
        <f t="shared" si="8"/>
        <v>-10845</v>
      </c>
      <c r="I145" s="3"/>
    </row>
    <row r="146" spans="1:9" ht="10.5" customHeight="1">
      <c r="A146" s="32" t="s">
        <v>291</v>
      </c>
      <c r="B146" s="46" t="s">
        <v>292</v>
      </c>
      <c r="C146" s="34">
        <v>10845000</v>
      </c>
      <c r="D146" s="16">
        <f t="shared" si="5"/>
        <v>10845</v>
      </c>
      <c r="E146" s="34"/>
      <c r="F146" s="16">
        <f t="shared" si="6"/>
        <v>0</v>
      </c>
      <c r="G146" s="16">
        <f t="shared" si="7"/>
        <v>0</v>
      </c>
      <c r="H146" s="16">
        <f t="shared" si="8"/>
        <v>-10845</v>
      </c>
      <c r="I146" s="3"/>
    </row>
    <row r="147" spans="1:9" ht="10.5" customHeight="1">
      <c r="A147" s="32" t="s">
        <v>222</v>
      </c>
      <c r="B147" s="33" t="s">
        <v>221</v>
      </c>
      <c r="C147" s="34">
        <v>1744700</v>
      </c>
      <c r="D147" s="16">
        <f t="shared" si="5"/>
        <v>1744.7</v>
      </c>
      <c r="E147" s="34">
        <v>14954.4</v>
      </c>
      <c r="F147" s="16">
        <f t="shared" si="6"/>
        <v>14.9544</v>
      </c>
      <c r="G147" s="16">
        <f t="shared" si="7"/>
        <v>0.8571330314667277</v>
      </c>
      <c r="H147" s="16">
        <f t="shared" si="8"/>
        <v>-1729.7456</v>
      </c>
      <c r="I147" s="3"/>
    </row>
    <row r="148" spans="1:9" ht="10.5" customHeight="1">
      <c r="A148" s="32" t="s">
        <v>293</v>
      </c>
      <c r="B148" s="46" t="s">
        <v>294</v>
      </c>
      <c r="C148" s="34">
        <v>1744700</v>
      </c>
      <c r="D148" s="16">
        <f t="shared" si="5"/>
        <v>1744.7</v>
      </c>
      <c r="E148" s="34">
        <v>14954.4</v>
      </c>
      <c r="F148" s="16">
        <f t="shared" si="6"/>
        <v>14.9544</v>
      </c>
      <c r="G148" s="16">
        <f t="shared" si="7"/>
        <v>0.8571330314667277</v>
      </c>
      <c r="H148" s="16">
        <f t="shared" si="8"/>
        <v>-1729.7456</v>
      </c>
      <c r="I148" s="3"/>
    </row>
    <row r="149" spans="1:9" ht="10.5" customHeight="1">
      <c r="A149" s="32" t="s">
        <v>224</v>
      </c>
      <c r="B149" s="33" t="s">
        <v>223</v>
      </c>
      <c r="C149" s="34">
        <v>98900</v>
      </c>
      <c r="D149" s="16">
        <f t="shared" si="5"/>
        <v>98.9</v>
      </c>
      <c r="E149" s="34"/>
      <c r="F149" s="16">
        <f t="shared" si="6"/>
        <v>0</v>
      </c>
      <c r="G149" s="16">
        <f t="shared" si="7"/>
        <v>0</v>
      </c>
      <c r="H149" s="16">
        <f t="shared" si="8"/>
        <v>-98.9</v>
      </c>
      <c r="I149" s="3"/>
    </row>
    <row r="150" spans="1:9" ht="10.5" customHeight="1">
      <c r="A150" s="32" t="s">
        <v>295</v>
      </c>
      <c r="B150" s="53" t="s">
        <v>296</v>
      </c>
      <c r="C150" s="34">
        <v>98900</v>
      </c>
      <c r="D150" s="16">
        <f t="shared" si="5"/>
        <v>98.9</v>
      </c>
      <c r="E150" s="34"/>
      <c r="F150" s="16">
        <f t="shared" si="6"/>
        <v>0</v>
      </c>
      <c r="G150" s="16">
        <f t="shared" si="7"/>
        <v>0</v>
      </c>
      <c r="H150" s="16">
        <f t="shared" si="8"/>
        <v>-98.9</v>
      </c>
      <c r="I150" s="3"/>
    </row>
    <row r="151" spans="1:9" ht="10.5" customHeight="1">
      <c r="A151" s="32" t="s">
        <v>226</v>
      </c>
      <c r="B151" s="33" t="s">
        <v>225</v>
      </c>
      <c r="C151" s="34">
        <v>15936480</v>
      </c>
      <c r="D151" s="16">
        <f t="shared" si="5"/>
        <v>15936.48</v>
      </c>
      <c r="E151" s="34"/>
      <c r="F151" s="16">
        <f t="shared" si="6"/>
        <v>0</v>
      </c>
      <c r="G151" s="16">
        <f t="shared" si="7"/>
        <v>0</v>
      </c>
      <c r="H151" s="16">
        <f t="shared" si="8"/>
        <v>-15936.48</v>
      </c>
      <c r="I151" s="3"/>
    </row>
    <row r="152" spans="1:9" ht="10.5" customHeight="1">
      <c r="A152" s="32" t="s">
        <v>297</v>
      </c>
      <c r="B152" s="53" t="s">
        <v>298</v>
      </c>
      <c r="C152" s="34">
        <v>15936480</v>
      </c>
      <c r="D152" s="16">
        <f t="shared" ref="D152:D166" si="29">SUM(C152/1000)</f>
        <v>15936.48</v>
      </c>
      <c r="E152" s="34"/>
      <c r="F152" s="16">
        <f t="shared" ref="F152:F166" si="30">SUM(E152/1000)</f>
        <v>0</v>
      </c>
      <c r="G152" s="16">
        <f t="shared" ref="G152:G166" si="31">SUM(F152/D152*100)</f>
        <v>0</v>
      </c>
      <c r="H152" s="16">
        <f t="shared" ref="H152:H166" si="32">SUM(F152-D152)</f>
        <v>-15936.48</v>
      </c>
      <c r="I152" s="3"/>
    </row>
    <row r="153" spans="1:9" ht="10.5" customHeight="1">
      <c r="A153" s="32" t="s">
        <v>228</v>
      </c>
      <c r="B153" s="33" t="s">
        <v>227</v>
      </c>
      <c r="C153" s="34">
        <v>7335500</v>
      </c>
      <c r="D153" s="16">
        <f t="shared" si="29"/>
        <v>7335.5</v>
      </c>
      <c r="E153" s="34">
        <v>1833875</v>
      </c>
      <c r="F153" s="16">
        <f t="shared" si="30"/>
        <v>1833.875</v>
      </c>
      <c r="G153" s="16">
        <f t="shared" si="31"/>
        <v>25</v>
      </c>
      <c r="H153" s="16">
        <f t="shared" si="32"/>
        <v>-5501.625</v>
      </c>
      <c r="I153" s="3"/>
    </row>
    <row r="154" spans="1:9" ht="10.5" customHeight="1">
      <c r="A154" s="32" t="s">
        <v>299</v>
      </c>
      <c r="B154" s="46" t="s">
        <v>300</v>
      </c>
      <c r="C154" s="34">
        <v>7335500</v>
      </c>
      <c r="D154" s="16">
        <f t="shared" si="29"/>
        <v>7335.5</v>
      </c>
      <c r="E154" s="34">
        <v>1833875</v>
      </c>
      <c r="F154" s="16">
        <f t="shared" si="30"/>
        <v>1833.875</v>
      </c>
      <c r="G154" s="16">
        <f t="shared" si="31"/>
        <v>25</v>
      </c>
      <c r="H154" s="16">
        <f t="shared" si="32"/>
        <v>-5501.625</v>
      </c>
      <c r="I154" s="3"/>
    </row>
    <row r="155" spans="1:9" ht="10.5" customHeight="1">
      <c r="A155" s="8" t="s">
        <v>230</v>
      </c>
      <c r="B155" s="11" t="s">
        <v>229</v>
      </c>
      <c r="C155" s="7">
        <v>3302309.58</v>
      </c>
      <c r="D155" s="22">
        <f t="shared" si="29"/>
        <v>3302.3095800000001</v>
      </c>
      <c r="E155" s="7"/>
      <c r="F155" s="22">
        <f t="shared" si="30"/>
        <v>0</v>
      </c>
      <c r="G155" s="22">
        <f t="shared" si="31"/>
        <v>0</v>
      </c>
      <c r="H155" s="22">
        <f t="shared" si="32"/>
        <v>-3302.3095800000001</v>
      </c>
      <c r="I155" s="3"/>
    </row>
    <row r="156" spans="1:9" ht="10.5" customHeight="1">
      <c r="A156" s="32" t="s">
        <v>232</v>
      </c>
      <c r="B156" s="36" t="s">
        <v>231</v>
      </c>
      <c r="C156" s="34">
        <v>1746309.58</v>
      </c>
      <c r="D156" s="16">
        <f t="shared" si="29"/>
        <v>1746.3095800000001</v>
      </c>
      <c r="E156" s="34"/>
      <c r="F156" s="16">
        <f t="shared" si="30"/>
        <v>0</v>
      </c>
      <c r="G156" s="16">
        <f t="shared" si="31"/>
        <v>0</v>
      </c>
      <c r="H156" s="16">
        <f t="shared" si="32"/>
        <v>-1746.3095800000001</v>
      </c>
      <c r="I156" s="3"/>
    </row>
    <row r="157" spans="1:9" ht="10.5" customHeight="1">
      <c r="A157" s="47" t="s">
        <v>301</v>
      </c>
      <c r="B157" s="49" t="s">
        <v>303</v>
      </c>
      <c r="C157" s="41"/>
      <c r="D157" s="16">
        <v>1641.5</v>
      </c>
      <c r="E157" s="34"/>
      <c r="F157" s="16">
        <f t="shared" ref="F157" si="33">SUM(E157/1000)</f>
        <v>0</v>
      </c>
      <c r="G157" s="16">
        <f t="shared" ref="G157" si="34">SUM(F157/D157*100)</f>
        <v>0</v>
      </c>
      <c r="H157" s="16">
        <f t="shared" ref="H157" si="35">SUM(F157-D157)</f>
        <v>-1641.5</v>
      </c>
      <c r="I157" s="3"/>
    </row>
    <row r="158" spans="1:9" ht="10.5" customHeight="1">
      <c r="A158" s="47" t="s">
        <v>302</v>
      </c>
      <c r="B158" s="49" t="s">
        <v>304</v>
      </c>
      <c r="C158" s="41">
        <v>1746309.58</v>
      </c>
      <c r="D158" s="16">
        <v>104.8</v>
      </c>
      <c r="E158" s="34"/>
      <c r="F158" s="16">
        <f t="shared" si="30"/>
        <v>0</v>
      </c>
      <c r="G158" s="16">
        <f t="shared" si="31"/>
        <v>0</v>
      </c>
      <c r="H158" s="16">
        <f t="shared" si="32"/>
        <v>-104.8</v>
      </c>
      <c r="I158" s="3"/>
    </row>
    <row r="159" spans="1:9" ht="10.5" customHeight="1">
      <c r="A159" s="32" t="s">
        <v>234</v>
      </c>
      <c r="B159" s="48" t="s">
        <v>233</v>
      </c>
      <c r="C159" s="34">
        <v>1556000</v>
      </c>
      <c r="D159" s="16">
        <f t="shared" si="29"/>
        <v>1556</v>
      </c>
      <c r="E159" s="34"/>
      <c r="F159" s="16">
        <f t="shared" si="30"/>
        <v>0</v>
      </c>
      <c r="G159" s="16">
        <f t="shared" si="31"/>
        <v>0</v>
      </c>
      <c r="H159" s="16">
        <f t="shared" si="32"/>
        <v>-1556</v>
      </c>
      <c r="I159" s="3"/>
    </row>
    <row r="160" spans="1:9" ht="10.5" customHeight="1">
      <c r="A160" s="32" t="s">
        <v>305</v>
      </c>
      <c r="B160" s="46" t="s">
        <v>306</v>
      </c>
      <c r="C160" s="34">
        <v>1556000</v>
      </c>
      <c r="D160" s="16">
        <f t="shared" si="29"/>
        <v>1556</v>
      </c>
      <c r="E160" s="34"/>
      <c r="F160" s="16">
        <f t="shared" si="30"/>
        <v>0</v>
      </c>
      <c r="G160" s="16">
        <f t="shared" si="31"/>
        <v>0</v>
      </c>
      <c r="H160" s="16">
        <f t="shared" si="32"/>
        <v>-1556</v>
      </c>
      <c r="I160" s="3"/>
    </row>
    <row r="161" spans="1:9" ht="10.5" customHeight="1">
      <c r="A161" s="8" t="s">
        <v>236</v>
      </c>
      <c r="B161" s="11" t="s">
        <v>235</v>
      </c>
      <c r="C161" s="7">
        <v>18733850.030000001</v>
      </c>
      <c r="D161" s="22">
        <f t="shared" si="29"/>
        <v>18733.850030000001</v>
      </c>
      <c r="E161" s="7">
        <v>114908</v>
      </c>
      <c r="F161" s="22">
        <f t="shared" si="30"/>
        <v>114.908</v>
      </c>
      <c r="G161" s="22">
        <f t="shared" si="31"/>
        <v>0.61337098255824996</v>
      </c>
      <c r="H161" s="22">
        <f t="shared" si="32"/>
        <v>-18618.942030000002</v>
      </c>
      <c r="I161" s="3"/>
    </row>
    <row r="162" spans="1:9" ht="10.5" customHeight="1">
      <c r="A162" s="32" t="s">
        <v>238</v>
      </c>
      <c r="B162" s="33" t="s">
        <v>237</v>
      </c>
      <c r="C162" s="34">
        <v>18733850.030000001</v>
      </c>
      <c r="D162" s="16">
        <f t="shared" si="29"/>
        <v>18733.850030000001</v>
      </c>
      <c r="E162" s="34">
        <v>114908</v>
      </c>
      <c r="F162" s="16">
        <f t="shared" si="30"/>
        <v>114.908</v>
      </c>
      <c r="G162" s="16">
        <f t="shared" si="31"/>
        <v>0.61337098255824996</v>
      </c>
      <c r="H162" s="16">
        <f t="shared" si="32"/>
        <v>-18618.942030000002</v>
      </c>
      <c r="I162" s="3"/>
    </row>
    <row r="163" spans="1:9" ht="10.5" customHeight="1">
      <c r="A163" s="35" t="s">
        <v>239</v>
      </c>
      <c r="B163" s="36" t="s">
        <v>237</v>
      </c>
      <c r="C163" s="37">
        <v>18733850.030000001</v>
      </c>
      <c r="D163" s="23">
        <f t="shared" si="29"/>
        <v>18733.850030000001</v>
      </c>
      <c r="E163" s="34">
        <v>114908</v>
      </c>
      <c r="F163" s="16">
        <f t="shared" si="30"/>
        <v>114.908</v>
      </c>
      <c r="G163" s="16">
        <f t="shared" si="31"/>
        <v>0.61337098255824996</v>
      </c>
      <c r="H163" s="16">
        <f t="shared" si="32"/>
        <v>-18618.942030000002</v>
      </c>
      <c r="I163" s="3"/>
    </row>
    <row r="164" spans="1:9" ht="10.5" customHeight="1">
      <c r="A164" s="26" t="s">
        <v>241</v>
      </c>
      <c r="B164" s="27" t="s">
        <v>240</v>
      </c>
      <c r="C164" s="28">
        <v>-1844186.32</v>
      </c>
      <c r="D164" s="29">
        <f t="shared" si="29"/>
        <v>-1844.18632</v>
      </c>
      <c r="E164" s="25">
        <v>-1844186.32</v>
      </c>
      <c r="F164" s="22">
        <f t="shared" si="30"/>
        <v>-1844.18632</v>
      </c>
      <c r="G164" s="22">
        <f t="shared" si="31"/>
        <v>100</v>
      </c>
      <c r="H164" s="22">
        <f t="shared" si="32"/>
        <v>0</v>
      </c>
      <c r="I164" s="3"/>
    </row>
    <row r="165" spans="1:9" ht="10.5" customHeight="1">
      <c r="A165" s="38" t="s">
        <v>243</v>
      </c>
      <c r="B165" s="39" t="s">
        <v>242</v>
      </c>
      <c r="C165" s="40">
        <v>-1844186.32</v>
      </c>
      <c r="D165" s="30">
        <f t="shared" si="29"/>
        <v>-1844.18632</v>
      </c>
      <c r="E165" s="41">
        <v>-1844186.32</v>
      </c>
      <c r="F165" s="16">
        <f t="shared" si="30"/>
        <v>-1844.18632</v>
      </c>
      <c r="G165" s="16">
        <f t="shared" si="31"/>
        <v>100</v>
      </c>
      <c r="H165" s="16">
        <f t="shared" si="32"/>
        <v>0</v>
      </c>
      <c r="I165" s="3"/>
    </row>
    <row r="166" spans="1:9" ht="10.5" customHeight="1">
      <c r="A166" s="38" t="s">
        <v>245</v>
      </c>
      <c r="B166" s="39" t="s">
        <v>244</v>
      </c>
      <c r="C166" s="40">
        <v>-1844186.32</v>
      </c>
      <c r="D166" s="30">
        <f t="shared" si="29"/>
        <v>-1844.18632</v>
      </c>
      <c r="E166" s="42">
        <v>-1844186.32</v>
      </c>
      <c r="F166" s="23">
        <f t="shared" si="30"/>
        <v>-1844.18632</v>
      </c>
      <c r="G166" s="23">
        <f t="shared" si="31"/>
        <v>100</v>
      </c>
      <c r="H166" s="23">
        <f t="shared" si="32"/>
        <v>0</v>
      </c>
      <c r="I166" s="3"/>
    </row>
    <row r="167" spans="1:9" ht="10.5" customHeight="1">
      <c r="A167" s="43"/>
      <c r="B167" s="31" t="s">
        <v>2</v>
      </c>
      <c r="C167" s="28">
        <v>1040243361.73</v>
      </c>
      <c r="D167" s="29">
        <f>SUM(C167/1000)</f>
        <v>1040243.36173</v>
      </c>
      <c r="E167" s="25">
        <v>52391561.719999999</v>
      </c>
      <c r="F167" s="22">
        <f>SUM(E167/1000)</f>
        <v>52391.561719999998</v>
      </c>
      <c r="G167" s="22">
        <f>SUM(F167/D167*100)</f>
        <v>5.036471622646939</v>
      </c>
      <c r="H167" s="22">
        <f>SUM(F167-D167)</f>
        <v>-987851.80001000001</v>
      </c>
      <c r="I167" s="3"/>
    </row>
    <row r="168" spans="1:9" ht="10.5" customHeight="1">
      <c r="A168" s="4"/>
      <c r="B168" s="12"/>
      <c r="C168" s="6"/>
      <c r="D168" s="17"/>
      <c r="E168" s="6"/>
      <c r="F168" s="17"/>
      <c r="G168" s="17"/>
      <c r="H168" s="17"/>
      <c r="I168" s="3"/>
    </row>
    <row r="169" spans="1:9" ht="18" customHeight="1"/>
    <row r="170" spans="1:9" ht="10.5" customHeight="1"/>
    <row r="171" spans="1:9" ht="10.5" customHeight="1"/>
    <row r="172" spans="1:9" ht="10.5" customHeight="1"/>
    <row r="173" spans="1:9" ht="10.5" customHeight="1"/>
    <row r="174" spans="1:9" ht="10.5" customHeight="1"/>
    <row r="175" spans="1:9" ht="10.5" customHeight="1"/>
    <row r="176" spans="1:9" ht="10.5" customHeight="1"/>
    <row r="177" ht="10.5" customHeight="1"/>
    <row r="178" ht="10.5" customHeight="1"/>
    <row r="179" ht="10.5" customHeight="1"/>
  </sheetData>
  <mergeCells count="1">
    <mergeCell ref="A2:H2"/>
  </mergeCells>
  <pageMargins left="0" right="0" top="0" bottom="0"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1088C400-CAC4-473C-B9E0-6D3DC53CEE1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сводка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LASHMANOVA</dc:creator>
  <cp:lastModifiedBy>LASHMANOVA</cp:lastModifiedBy>
  <cp:lastPrinted>2026-02-05T12:04:41Z</cp:lastPrinted>
  <dcterms:created xsi:type="dcterms:W3CDTF">2026-02-05T11:03:18Z</dcterms:created>
  <dcterms:modified xsi:type="dcterms:W3CDTF">2026-02-06T06:34:02Z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_Орг=32010_Ф=0503317M_Период=январь 2026 года_3.xlsx</vt:lpwstr>
  </property>
  <property fmtid="{D5CDD505-2E9C-101B-9397-08002B2CF9AE}" pid="3" name="Название отчета">
    <vt:lpwstr>_Орг=32010_Ф=0503317M_Период=январь 2026 года_3.xlsx</vt:lpwstr>
  </property>
  <property fmtid="{D5CDD505-2E9C-101B-9397-08002B2CF9AE}" pid="4" name="Версия клиента">
    <vt:lpwstr>24.2.848.1125 (.NET Core 6)</vt:lpwstr>
  </property>
  <property fmtid="{D5CDD505-2E9C-101B-9397-08002B2CF9AE}" pid="5" name="Версия базы">
    <vt:lpwstr>19.2.0.8</vt:lpwstr>
  </property>
  <property fmtid="{D5CDD505-2E9C-101B-9397-08002B2CF9AE}" pid="6" name="Пользователь">
    <vt:lpwstr>32010_08</vt:lpwstr>
  </property>
  <property fmtid="{D5CDD505-2E9C-101B-9397-08002B2CF9AE}" pid="7" name="Шаблон">
    <vt:lpwstr>0503317G_20220101.xlt</vt:lpwstr>
  </property>
</Properties>
</file>